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5" i="24"/>
  <c r="C14"/>
  <c r="C13"/>
  <c r="E22" i="20"/>
  <c r="C8" i="24"/>
  <c r="C9" s="1"/>
  <c r="C6"/>
  <c r="C23"/>
  <c r="E23" i="23" l="1"/>
  <c r="E22"/>
  <c r="E25" s="1"/>
  <c r="B49" s="1"/>
  <c r="E23" i="22" l="1"/>
  <c r="E22"/>
  <c r="E25" s="1"/>
  <c r="B49" s="1"/>
  <c r="E23" i="21" l="1"/>
  <c r="E22"/>
  <c r="E25" l="1"/>
  <c r="B49" s="1"/>
  <c r="C11" i="24"/>
  <c r="C17" s="1"/>
  <c r="C18" s="1"/>
  <c r="E23" i="20"/>
  <c r="C12" i="24" s="1"/>
  <c r="E25" i="20"/>
  <c r="B49" s="1"/>
  <c r="B50" l="1"/>
  <c r="B46" i="21" s="1"/>
  <c r="B50" s="1"/>
  <c r="B46" i="22" s="1"/>
  <c r="B50" s="1"/>
  <c r="B46" i="23" s="1"/>
  <c r="B50" s="1"/>
</calcChain>
</file>

<file path=xl/sharedStrings.xml><?xml version="1.0" encoding="utf-8"?>
<sst xmlns="http://schemas.openxmlformats.org/spreadsheetml/2006/main" count="243" uniqueCount="88">
  <si>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</si>
  <si>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</si>
  <si>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</si>
  <si>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</si>
  <si>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</si>
  <si>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</si>
  <si>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</si>
  <si>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</si>
  <si>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</si>
  <si>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</si>
  <si>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</si>
  <si>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</si>
  <si>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</si>
  <si>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</si>
  <si>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</si>
  <si>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</si>
  <si>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</si>
  <si>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</si>
  <si>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</si>
  <si>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</si>
  <si>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</si>
  <si>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</si>
  <si>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</si>
  <si>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</si>
  <si>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</si>
  <si>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</si>
  <si>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</si>
  <si>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Задорожной Анастасии Павловны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</si>
  <si>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№118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</si>
  <si>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№89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</si>
  <si>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</si>
  <si>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</si>
  <si>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Задорожной А.П.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</si>
  <si>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</si>
  <si>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</si>
  <si>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</si>
  <si>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</si>
  <si>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</si>
  <si>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- 240,1м2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</si>
  <si>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</si>
  <si>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</si>
  <si>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</si>
  <si>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</si>
  <si>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</si>
  <si>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</si>
  <si>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</si>
  <si>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9724,05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</si>
  <si>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</si>
  <si>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</si>
  <si>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семь тысяч четыреста четыре рубля 68 копеек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</si>
  <si>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</si>
  <si>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</si>
  <si>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</si>
  <si>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семь тысяч четыреста четыре рубля 68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</si>
  <si>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</si>
  <si>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</si>
  <si>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</si>
  <si>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восемь тысяч два рубля 53 копейки</t>
  </si>
  <si>
    <t>Предъявлено населению 10321,89 руб.</t>
  </si>
  <si>
    <t>за 4 квартал 2022 года</t>
  </si>
  <si>
    <t>4 квартал</t>
  </si>
  <si>
    <t>"31" 12 2022 г.</t>
  </si>
  <si>
    <t xml:space="preserve">           2. Всего за период с "01" 10 2022 г. по "31" 12 2022 г. выполнено работ (оказано услуг) на общую сумму восемь тысяч два рубля 53 копейки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</si>
  <si>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</si>
  <si>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</si>
  <si>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</si>
  <si>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</si>
  <si>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</si>
  <si>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</si>
  <si>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</si>
  <si>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</si>
  <si>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</si>
  <si>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</si>
  <si>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</si>
  <si>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</si>
  <si>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</si>
  <si>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</si>
  <si>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</si>
  <si>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</si>
  <si>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</si>
  <si>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</si>
  <si>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</si>
  <si>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</si>
  <si>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</si>
  <si>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</si>
  <si>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ул.Молодогвардейцев,д.3</t>
  </si>
  <si>
    <t>Начислено всего 40091,88</t>
  </si>
  <si>
    <t>Непредвиденные работы 0ч/ч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</si>
</sst>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E22" sqref="E22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47</v>
      </c>
      <c r="B3" s="76"/>
      <c r="C3" s="76"/>
      <c r="D3" s="76"/>
      <c r="E3" s="76"/>
    </row>
    <row r="4" spans="1:5" s="1" customFormat="1" ht="15.75">
      <c r="A4" s="22" t="s">
        <v>13</v>
      </c>
      <c r="B4" s="4"/>
      <c r="C4" s="4"/>
      <c r="D4" s="80" t="s">
        <v>48</v>
      </c>
      <c r="E4" s="80"/>
    </row>
    <row r="5" spans="1:5">
      <c r="A5" s="26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27</v>
      </c>
      <c r="B9" s="64"/>
      <c r="C9" s="64"/>
      <c r="D9" s="64"/>
      <c r="E9" s="64"/>
    </row>
    <row r="10" spans="1:5" ht="31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28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23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3.75" customHeight="1">
      <c r="A18" s="64" t="s">
        <v>29</v>
      </c>
      <c r="B18" s="64"/>
      <c r="C18" s="64"/>
      <c r="D18" s="64"/>
      <c r="E18" s="64"/>
    </row>
    <row r="19" spans="1:8" ht="31.5" customHeight="1">
      <c r="A19" s="71" t="s">
        <v>30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240.1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6.68</v>
      </c>
      <c r="E22" s="8">
        <f>D22*F20*G20</f>
        <v>4811.6039999999994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2593.08</v>
      </c>
    </row>
    <row r="24" spans="1:8" s="14" customFormat="1">
      <c r="A24" s="7" t="s">
        <v>33</v>
      </c>
      <c r="B24" s="9" t="s">
        <v>34</v>
      </c>
      <c r="C24" s="3" t="s">
        <v>35</v>
      </c>
      <c r="D24" s="3"/>
      <c r="E24" s="8">
        <v>0</v>
      </c>
    </row>
    <row r="25" spans="1:8">
      <c r="A25" s="10" t="s">
        <v>25</v>
      </c>
      <c r="B25" s="11"/>
      <c r="C25" s="12"/>
      <c r="D25" s="12"/>
      <c r="E25" s="13">
        <f>SUM(E22:E24)</f>
        <v>7404.6839999999993</v>
      </c>
    </row>
    <row r="26" spans="1:8" ht="31.5" customHeight="1"/>
    <row r="27" spans="1:8" ht="28.15" customHeight="1">
      <c r="A27" s="72" t="s">
        <v>49</v>
      </c>
      <c r="B27" s="72"/>
      <c r="C27" s="72"/>
      <c r="D27" s="72"/>
      <c r="E27" s="72"/>
    </row>
    <row r="28" spans="1:8">
      <c r="A28" s="64" t="s">
        <v>21</v>
      </c>
      <c r="B28" s="64"/>
      <c r="C28" s="64"/>
      <c r="D28" s="64"/>
      <c r="E28" s="64"/>
      <c r="F28" s="14"/>
      <c r="G28" s="14"/>
      <c r="H28" s="15"/>
    </row>
    <row r="29" spans="1:8" ht="18" customHeight="1">
      <c r="A29" s="64" t="s">
        <v>20</v>
      </c>
      <c r="B29" s="64"/>
      <c r="C29" s="64"/>
      <c r="D29" s="64"/>
      <c r="E29" s="64"/>
    </row>
    <row r="30" spans="1:8">
      <c r="A30" s="64" t="s">
        <v>36</v>
      </c>
      <c r="B30" s="64"/>
      <c r="C30" s="64"/>
      <c r="D30" s="64"/>
      <c r="E30" s="64"/>
    </row>
    <row r="31" spans="1:8">
      <c r="A31" s="64" t="s">
        <v>18</v>
      </c>
      <c r="B31" s="64"/>
      <c r="C31" s="64"/>
      <c r="D31" s="64"/>
      <c r="E31" s="64"/>
    </row>
    <row r="32" spans="1:8">
      <c r="A32" s="23"/>
      <c r="B32" s="23"/>
      <c r="C32" s="23"/>
      <c r="D32" s="23"/>
      <c r="E32" s="23"/>
    </row>
    <row r="33" spans="1:5">
      <c r="A33" s="23"/>
      <c r="B33" s="23"/>
      <c r="C33" s="23"/>
      <c r="D33" s="23"/>
      <c r="E33" s="23"/>
    </row>
    <row r="34" spans="1:5">
      <c r="A34" s="27"/>
      <c r="B34" s="27"/>
      <c r="C34" s="27"/>
      <c r="D34" s="27"/>
      <c r="E34" s="27"/>
    </row>
    <row r="35" spans="1:5">
      <c r="A35" s="68" t="s">
        <v>5</v>
      </c>
      <c r="B35" s="68"/>
      <c r="C35" s="68"/>
      <c r="D35" s="68"/>
      <c r="E35" s="68"/>
    </row>
    <row r="36" spans="1:5">
      <c r="A36" s="64" t="s">
        <v>18</v>
      </c>
      <c r="B36" s="64"/>
      <c r="C36" s="64"/>
      <c r="D36" s="64"/>
      <c r="E36" s="64"/>
    </row>
    <row r="37" spans="1:5">
      <c r="A37" s="65" t="s">
        <v>31</v>
      </c>
      <c r="B37" s="65"/>
      <c r="C37" s="65"/>
      <c r="D37" s="65"/>
      <c r="E37" s="5"/>
    </row>
    <row r="38" spans="1:5">
      <c r="B38" s="66" t="s">
        <v>19</v>
      </c>
      <c r="C38" s="66"/>
      <c r="D38" s="66"/>
      <c r="E38" s="6" t="s">
        <v>6</v>
      </c>
    </row>
    <row r="39" spans="1:5">
      <c r="A39" s="25"/>
      <c r="B39" s="25"/>
      <c r="C39" s="25"/>
      <c r="D39" s="25"/>
      <c r="E39" s="25"/>
    </row>
    <row r="40" spans="1:5">
      <c r="A40" s="67" t="s">
        <v>32</v>
      </c>
      <c r="B40" s="67"/>
      <c r="C40" s="67"/>
      <c r="D40" s="67"/>
      <c r="E40" s="5"/>
    </row>
    <row r="41" spans="1:5">
      <c r="B41" s="66" t="s">
        <v>19</v>
      </c>
      <c r="C41" s="66"/>
      <c r="D41" s="66"/>
      <c r="E41" s="6" t="s">
        <v>6</v>
      </c>
    </row>
    <row r="44" spans="1:5">
      <c r="A44" s="2" t="s">
        <v>38</v>
      </c>
    </row>
    <row r="45" spans="1:5">
      <c r="A45" s="14" t="s">
        <v>37</v>
      </c>
    </row>
    <row r="46" spans="1:5">
      <c r="A46" s="2" t="s">
        <v>43</v>
      </c>
      <c r="B46" s="16">
        <v>56861.440000000002</v>
      </c>
    </row>
    <row r="47" spans="1:5">
      <c r="A47" s="19" t="s">
        <v>46</v>
      </c>
      <c r="B47" s="17"/>
    </row>
    <row r="48" spans="1:5">
      <c r="A48" s="2" t="s">
        <v>39</v>
      </c>
      <c r="B48" s="17">
        <v>9724.0499999999993</v>
      </c>
    </row>
    <row r="49" spans="1:2" ht="30">
      <c r="A49" s="24" t="s">
        <v>40</v>
      </c>
      <c r="B49" s="17">
        <f>E25</f>
        <v>7404.6839999999993</v>
      </c>
    </row>
    <row r="50" spans="1:2">
      <c r="A50" s="18" t="s">
        <v>42</v>
      </c>
      <c r="B50" s="20">
        <f>B46+B48-B49</f>
        <v>59180.806000000004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5:E35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A27" sqref="A27:E27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50</v>
      </c>
      <c r="B3" s="76"/>
      <c r="C3" s="76"/>
      <c r="D3" s="76"/>
      <c r="E3" s="76"/>
    </row>
    <row r="4" spans="1:5" s="1" customFormat="1" ht="15.75">
      <c r="A4" s="22" t="s">
        <v>13</v>
      </c>
      <c r="B4" s="4"/>
      <c r="C4" s="4"/>
      <c r="D4" s="80" t="s">
        <v>51</v>
      </c>
      <c r="E4" s="80"/>
    </row>
    <row r="5" spans="1:5">
      <c r="A5" s="29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27</v>
      </c>
      <c r="B9" s="64"/>
      <c r="C9" s="64"/>
      <c r="D9" s="64"/>
      <c r="E9" s="64"/>
    </row>
    <row r="10" spans="1:5" ht="31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28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23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3.75" customHeight="1">
      <c r="A18" s="64" t="s">
        <v>29</v>
      </c>
      <c r="B18" s="64"/>
      <c r="C18" s="64"/>
      <c r="D18" s="64"/>
      <c r="E18" s="64"/>
    </row>
    <row r="19" spans="1:8" ht="31.5" customHeight="1">
      <c r="A19" s="71" t="s">
        <v>30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240.1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6.68</v>
      </c>
      <c r="E22" s="8">
        <f>D22*F20*G20</f>
        <v>4811.6039999999994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2593.08</v>
      </c>
    </row>
    <row r="24" spans="1:8" s="14" customFormat="1">
      <c r="A24" s="7" t="s">
        <v>33</v>
      </c>
      <c r="B24" s="9" t="s">
        <v>52</v>
      </c>
      <c r="C24" s="3" t="s">
        <v>35</v>
      </c>
      <c r="D24" s="3"/>
      <c r="E24" s="8">
        <v>0</v>
      </c>
    </row>
    <row r="25" spans="1:8">
      <c r="A25" s="10" t="s">
        <v>25</v>
      </c>
      <c r="B25" s="11"/>
      <c r="C25" s="12"/>
      <c r="D25" s="12"/>
      <c r="E25" s="13">
        <f>SUM(E22:E24)</f>
        <v>7404.6839999999993</v>
      </c>
    </row>
    <row r="26" spans="1:8" ht="31.5" customHeight="1"/>
    <row r="27" spans="1:8" ht="28.15" customHeight="1">
      <c r="A27" s="72" t="s">
        <v>53</v>
      </c>
      <c r="B27" s="72"/>
      <c r="C27" s="72"/>
      <c r="D27" s="72"/>
      <c r="E27" s="72"/>
    </row>
    <row r="28" spans="1:8">
      <c r="A28" s="64" t="s">
        <v>21</v>
      </c>
      <c r="B28" s="64"/>
      <c r="C28" s="64"/>
      <c r="D28" s="64"/>
      <c r="E28" s="64"/>
      <c r="F28" s="14"/>
      <c r="G28" s="14"/>
      <c r="H28" s="15"/>
    </row>
    <row r="29" spans="1:8" ht="18" customHeight="1">
      <c r="A29" s="64" t="s">
        <v>20</v>
      </c>
      <c r="B29" s="64"/>
      <c r="C29" s="64"/>
      <c r="D29" s="64"/>
      <c r="E29" s="64"/>
    </row>
    <row r="30" spans="1:8">
      <c r="A30" s="64" t="s">
        <v>36</v>
      </c>
      <c r="B30" s="64"/>
      <c r="C30" s="64"/>
      <c r="D30" s="64"/>
      <c r="E30" s="64"/>
    </row>
    <row r="31" spans="1:8">
      <c r="A31" s="64" t="s">
        <v>18</v>
      </c>
      <c r="B31" s="64"/>
      <c r="C31" s="64"/>
      <c r="D31" s="64"/>
      <c r="E31" s="64"/>
    </row>
    <row r="32" spans="1:8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30"/>
      <c r="B34" s="30"/>
      <c r="C34" s="30"/>
      <c r="D34" s="30"/>
      <c r="E34" s="30"/>
    </row>
    <row r="35" spans="1:5">
      <c r="A35" s="68" t="s">
        <v>5</v>
      </c>
      <c r="B35" s="68"/>
      <c r="C35" s="68"/>
      <c r="D35" s="68"/>
      <c r="E35" s="68"/>
    </row>
    <row r="36" spans="1:5">
      <c r="A36" s="64" t="s">
        <v>18</v>
      </c>
      <c r="B36" s="64"/>
      <c r="C36" s="64"/>
      <c r="D36" s="64"/>
      <c r="E36" s="64"/>
    </row>
    <row r="37" spans="1:5">
      <c r="A37" s="65" t="s">
        <v>31</v>
      </c>
      <c r="B37" s="65"/>
      <c r="C37" s="65"/>
      <c r="D37" s="65"/>
      <c r="E37" s="5"/>
    </row>
    <row r="38" spans="1:5">
      <c r="B38" s="66" t="s">
        <v>19</v>
      </c>
      <c r="C38" s="66"/>
      <c r="D38" s="66"/>
      <c r="E38" s="6" t="s">
        <v>6</v>
      </c>
    </row>
    <row r="39" spans="1:5">
      <c r="A39" s="28"/>
      <c r="B39" s="28"/>
      <c r="C39" s="28"/>
      <c r="D39" s="28"/>
      <c r="E39" s="28"/>
    </row>
    <row r="40" spans="1:5">
      <c r="A40" s="67" t="s">
        <v>32</v>
      </c>
      <c r="B40" s="67"/>
      <c r="C40" s="67"/>
      <c r="D40" s="67"/>
      <c r="E40" s="5"/>
    </row>
    <row r="41" spans="1:5">
      <c r="B41" s="66" t="s">
        <v>19</v>
      </c>
      <c r="C41" s="66"/>
      <c r="D41" s="66"/>
      <c r="E41" s="6" t="s">
        <v>6</v>
      </c>
    </row>
    <row r="44" spans="1:5">
      <c r="A44" s="2" t="s">
        <v>38</v>
      </c>
    </row>
    <row r="45" spans="1:5">
      <c r="A45" s="14" t="s">
        <v>37</v>
      </c>
    </row>
    <row r="46" spans="1:5">
      <c r="A46" s="2" t="s">
        <v>43</v>
      </c>
      <c r="B46" s="16">
        <f>'1кв'!B50</f>
        <v>59180.806000000004</v>
      </c>
    </row>
    <row r="47" spans="1:5">
      <c r="A47" s="19" t="s">
        <v>46</v>
      </c>
      <c r="B47" s="17"/>
    </row>
    <row r="48" spans="1:5">
      <c r="A48" s="2" t="s">
        <v>39</v>
      </c>
      <c r="B48" s="17">
        <v>9724.0499999999993</v>
      </c>
    </row>
    <row r="49" spans="1:2" ht="30">
      <c r="A49" s="31" t="s">
        <v>40</v>
      </c>
      <c r="B49" s="17">
        <f>E25</f>
        <v>7404.6839999999993</v>
      </c>
    </row>
    <row r="50" spans="1:2">
      <c r="A50" s="18" t="s">
        <v>42</v>
      </c>
      <c r="B50" s="20">
        <f>B46+B48-B49</f>
        <v>61500.171999999999</v>
      </c>
    </row>
  </sheetData>
  <mergeCells count="30"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B46" sqref="B46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54</v>
      </c>
      <c r="B3" s="76"/>
      <c r="C3" s="76"/>
      <c r="D3" s="76"/>
      <c r="E3" s="76"/>
    </row>
    <row r="4" spans="1:5" s="1" customFormat="1" ht="15.75">
      <c r="A4" s="22" t="s">
        <v>13</v>
      </c>
      <c r="B4" s="4"/>
      <c r="C4" s="4"/>
      <c r="D4" s="80" t="s">
        <v>55</v>
      </c>
      <c r="E4" s="80"/>
    </row>
    <row r="5" spans="1:5">
      <c r="A5" s="34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27</v>
      </c>
      <c r="B9" s="64"/>
      <c r="C9" s="64"/>
      <c r="D9" s="64"/>
      <c r="E9" s="64"/>
    </row>
    <row r="10" spans="1:5" ht="31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28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23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3.75" customHeight="1">
      <c r="A18" s="64" t="s">
        <v>29</v>
      </c>
      <c r="B18" s="64"/>
      <c r="C18" s="64"/>
      <c r="D18" s="64"/>
      <c r="E18" s="64"/>
    </row>
    <row r="19" spans="1:8" ht="31.5" customHeight="1">
      <c r="A19" s="71" t="s">
        <v>30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240.1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7.21</v>
      </c>
      <c r="E22" s="8">
        <f>D22*F20*G20</f>
        <v>5193.3629999999994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2809.17</v>
      </c>
    </row>
    <row r="24" spans="1:8" s="14" customFormat="1">
      <c r="A24" s="7" t="s">
        <v>33</v>
      </c>
      <c r="B24" s="9" t="s">
        <v>56</v>
      </c>
      <c r="C24" s="3" t="s">
        <v>35</v>
      </c>
      <c r="D24" s="3"/>
      <c r="E24" s="8">
        <v>0</v>
      </c>
    </row>
    <row r="25" spans="1:8">
      <c r="A25" s="10" t="s">
        <v>25</v>
      </c>
      <c r="B25" s="11"/>
      <c r="C25" s="12"/>
      <c r="D25" s="12"/>
      <c r="E25" s="13">
        <f>SUM(E22:E24)</f>
        <v>8002.5329999999994</v>
      </c>
    </row>
    <row r="26" spans="1:8" ht="31.5" customHeight="1"/>
    <row r="27" spans="1:8" ht="28.15" customHeight="1">
      <c r="A27" s="72" t="s">
        <v>57</v>
      </c>
      <c r="B27" s="72"/>
      <c r="C27" s="72"/>
      <c r="D27" s="72"/>
      <c r="E27" s="72"/>
    </row>
    <row r="28" spans="1:8">
      <c r="A28" s="64" t="s">
        <v>21</v>
      </c>
      <c r="B28" s="64"/>
      <c r="C28" s="64"/>
      <c r="D28" s="64"/>
      <c r="E28" s="64"/>
      <c r="F28" s="14"/>
      <c r="G28" s="14"/>
      <c r="H28" s="15"/>
    </row>
    <row r="29" spans="1:8" ht="18" customHeight="1">
      <c r="A29" s="64" t="s">
        <v>20</v>
      </c>
      <c r="B29" s="64"/>
      <c r="C29" s="64"/>
      <c r="D29" s="64"/>
      <c r="E29" s="64"/>
    </row>
    <row r="30" spans="1:8">
      <c r="A30" s="64" t="s">
        <v>36</v>
      </c>
      <c r="B30" s="64"/>
      <c r="C30" s="64"/>
      <c r="D30" s="64"/>
      <c r="E30" s="64"/>
    </row>
    <row r="31" spans="1:8">
      <c r="A31" s="64" t="s">
        <v>18</v>
      </c>
      <c r="B31" s="64"/>
      <c r="C31" s="64"/>
      <c r="D31" s="64"/>
      <c r="E31" s="64"/>
    </row>
    <row r="32" spans="1:8">
      <c r="A32" s="32"/>
      <c r="B32" s="32"/>
      <c r="C32" s="32"/>
      <c r="D32" s="32"/>
      <c r="E32" s="32"/>
    </row>
    <row r="33" spans="1:5">
      <c r="A33" s="32"/>
      <c r="B33" s="32"/>
      <c r="C33" s="32"/>
      <c r="D33" s="32"/>
      <c r="E33" s="32"/>
    </row>
    <row r="34" spans="1:5">
      <c r="A34" s="32"/>
      <c r="B34" s="32"/>
      <c r="C34" s="32"/>
      <c r="D34" s="32"/>
      <c r="E34" s="32"/>
    </row>
    <row r="35" spans="1:5">
      <c r="A35" s="68" t="s">
        <v>5</v>
      </c>
      <c r="B35" s="68"/>
      <c r="C35" s="68"/>
      <c r="D35" s="68"/>
      <c r="E35" s="68"/>
    </row>
    <row r="36" spans="1:5">
      <c r="A36" s="64" t="s">
        <v>18</v>
      </c>
      <c r="B36" s="64"/>
      <c r="C36" s="64"/>
      <c r="D36" s="64"/>
      <c r="E36" s="64"/>
    </row>
    <row r="37" spans="1:5">
      <c r="A37" s="65" t="s">
        <v>31</v>
      </c>
      <c r="B37" s="65"/>
      <c r="C37" s="65"/>
      <c r="D37" s="65"/>
      <c r="E37" s="5"/>
    </row>
    <row r="38" spans="1:5">
      <c r="B38" s="66" t="s">
        <v>19</v>
      </c>
      <c r="C38" s="66"/>
      <c r="D38" s="66"/>
      <c r="E38" s="6" t="s">
        <v>6</v>
      </c>
    </row>
    <row r="39" spans="1:5">
      <c r="A39" s="33"/>
      <c r="B39" s="33"/>
      <c r="C39" s="33"/>
      <c r="D39" s="33"/>
      <c r="E39" s="33"/>
    </row>
    <row r="40" spans="1:5">
      <c r="A40" s="67" t="s">
        <v>32</v>
      </c>
      <c r="B40" s="67"/>
      <c r="C40" s="67"/>
      <c r="D40" s="67"/>
      <c r="E40" s="5"/>
    </row>
    <row r="41" spans="1:5">
      <c r="B41" s="66" t="s">
        <v>19</v>
      </c>
      <c r="C41" s="66"/>
      <c r="D41" s="66"/>
      <c r="E41" s="6" t="s">
        <v>6</v>
      </c>
    </row>
    <row r="44" spans="1:5">
      <c r="A44" s="2" t="s">
        <v>38</v>
      </c>
    </row>
    <row r="45" spans="1:5">
      <c r="A45" s="14" t="s">
        <v>37</v>
      </c>
    </row>
    <row r="46" spans="1:5">
      <c r="A46" s="2" t="s">
        <v>43</v>
      </c>
      <c r="B46" s="16">
        <f>'2кв'!B50</f>
        <v>61500.171999999999</v>
      </c>
    </row>
    <row r="47" spans="1:5">
      <c r="A47" s="19" t="s">
        <v>58</v>
      </c>
      <c r="B47" s="17"/>
    </row>
    <row r="48" spans="1:5">
      <c r="A48" s="2" t="s">
        <v>39</v>
      </c>
      <c r="B48" s="17">
        <v>10122.61</v>
      </c>
    </row>
    <row r="49" spans="1:2" ht="30">
      <c r="A49" s="35" t="s">
        <v>40</v>
      </c>
      <c r="B49" s="17">
        <f>E25</f>
        <v>8002.5329999999994</v>
      </c>
    </row>
    <row r="50" spans="1:2">
      <c r="A50" s="18" t="s">
        <v>42</v>
      </c>
      <c r="B50" s="20">
        <f>B46+B48-B49</f>
        <v>63620.249000000011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B48" sqref="B48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9" width="16.140625" style="2" customWidth="1"/>
    <col min="10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59</v>
      </c>
      <c r="B3" s="76"/>
      <c r="C3" s="76"/>
      <c r="D3" s="76"/>
      <c r="E3" s="76"/>
    </row>
    <row r="4" spans="1:5" s="1" customFormat="1" ht="15.75">
      <c r="A4" s="22" t="s">
        <v>13</v>
      </c>
      <c r="B4" s="4"/>
      <c r="C4" s="4"/>
      <c r="D4" s="80" t="s">
        <v>61</v>
      </c>
      <c r="E4" s="80"/>
    </row>
    <row r="5" spans="1:5">
      <c r="A5" s="37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27</v>
      </c>
      <c r="B9" s="64"/>
      <c r="C9" s="64"/>
      <c r="D9" s="64"/>
      <c r="E9" s="64"/>
    </row>
    <row r="10" spans="1:5" ht="31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28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23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3.75" customHeight="1">
      <c r="A18" s="64" t="s">
        <v>29</v>
      </c>
      <c r="B18" s="64"/>
      <c r="C18" s="64"/>
      <c r="D18" s="64"/>
      <c r="E18" s="64"/>
    </row>
    <row r="19" spans="1:8" ht="31.5" customHeight="1">
      <c r="A19" s="71" t="s">
        <v>30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240.1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1" t="s">
        <v>45</v>
      </c>
      <c r="B22" s="9" t="s">
        <v>44</v>
      </c>
      <c r="C22" s="3" t="s">
        <v>4</v>
      </c>
      <c r="D22" s="3">
        <v>7.21</v>
      </c>
      <c r="E22" s="8">
        <f>D22*F20*G20</f>
        <v>5193.3629999999994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2809.17</v>
      </c>
    </row>
    <row r="24" spans="1:8" s="14" customFormat="1">
      <c r="A24" s="7" t="s">
        <v>33</v>
      </c>
      <c r="B24" s="9" t="s">
        <v>60</v>
      </c>
      <c r="C24" s="3" t="s">
        <v>35</v>
      </c>
      <c r="D24" s="3"/>
      <c r="E24" s="8">
        <v>0</v>
      </c>
    </row>
    <row r="25" spans="1:8">
      <c r="A25" s="10" t="s">
        <v>25</v>
      </c>
      <c r="B25" s="11"/>
      <c r="C25" s="12"/>
      <c r="D25" s="12"/>
      <c r="E25" s="13">
        <f>SUM(E22:E24)</f>
        <v>8002.5329999999994</v>
      </c>
    </row>
    <row r="26" spans="1:8" ht="31.5" customHeight="1"/>
    <row r="27" spans="1:8" ht="28.15" customHeight="1">
      <c r="A27" s="72" t="s">
        <v>62</v>
      </c>
      <c r="B27" s="72"/>
      <c r="C27" s="72"/>
      <c r="D27" s="72"/>
      <c r="E27" s="72"/>
    </row>
    <row r="28" spans="1:8">
      <c r="A28" s="64" t="s">
        <v>21</v>
      </c>
      <c r="B28" s="64"/>
      <c r="C28" s="64"/>
      <c r="D28" s="64"/>
      <c r="E28" s="64"/>
      <c r="F28" s="14"/>
      <c r="G28" s="14"/>
      <c r="H28" s="15"/>
    </row>
    <row r="29" spans="1:8" ht="18" customHeight="1">
      <c r="A29" s="64" t="s">
        <v>20</v>
      </c>
      <c r="B29" s="64"/>
      <c r="C29" s="64"/>
      <c r="D29" s="64"/>
      <c r="E29" s="64"/>
    </row>
    <row r="30" spans="1:8">
      <c r="A30" s="64" t="s">
        <v>36</v>
      </c>
      <c r="B30" s="64"/>
      <c r="C30" s="64"/>
      <c r="D30" s="64"/>
      <c r="E30" s="64"/>
    </row>
    <row r="31" spans="1:8">
      <c r="A31" s="64" t="s">
        <v>18</v>
      </c>
      <c r="B31" s="64"/>
      <c r="C31" s="64"/>
      <c r="D31" s="64"/>
      <c r="E31" s="64"/>
    </row>
    <row r="32" spans="1:8">
      <c r="A32" s="38"/>
      <c r="B32" s="38"/>
      <c r="C32" s="38"/>
      <c r="D32" s="38"/>
      <c r="E32" s="38"/>
    </row>
    <row r="33" spans="1:5">
      <c r="A33" s="38"/>
      <c r="B33" s="38"/>
      <c r="C33" s="38"/>
      <c r="D33" s="38"/>
      <c r="E33" s="38"/>
    </row>
    <row r="34" spans="1:5">
      <c r="A34" s="38"/>
      <c r="B34" s="38"/>
      <c r="C34" s="38"/>
      <c r="D34" s="38"/>
      <c r="E34" s="38"/>
    </row>
    <row r="35" spans="1:5">
      <c r="A35" s="68" t="s">
        <v>5</v>
      </c>
      <c r="B35" s="68"/>
      <c r="C35" s="68"/>
      <c r="D35" s="68"/>
      <c r="E35" s="68"/>
    </row>
    <row r="36" spans="1:5">
      <c r="A36" s="64" t="s">
        <v>18</v>
      </c>
      <c r="B36" s="64"/>
      <c r="C36" s="64"/>
      <c r="D36" s="64"/>
      <c r="E36" s="64"/>
    </row>
    <row r="37" spans="1:5">
      <c r="A37" s="65" t="s">
        <v>31</v>
      </c>
      <c r="B37" s="65"/>
      <c r="C37" s="65"/>
      <c r="D37" s="65"/>
      <c r="E37" s="5"/>
    </row>
    <row r="38" spans="1:5">
      <c r="B38" s="66" t="s">
        <v>19</v>
      </c>
      <c r="C38" s="66"/>
      <c r="D38" s="66"/>
      <c r="E38" s="6" t="s">
        <v>6</v>
      </c>
    </row>
    <row r="39" spans="1:5">
      <c r="A39" s="36"/>
      <c r="B39" s="36"/>
      <c r="C39" s="36"/>
      <c r="D39" s="36"/>
      <c r="E39" s="36"/>
    </row>
    <row r="40" spans="1:5">
      <c r="A40" s="67" t="s">
        <v>32</v>
      </c>
      <c r="B40" s="67"/>
      <c r="C40" s="67"/>
      <c r="D40" s="67"/>
      <c r="E40" s="5"/>
    </row>
    <row r="41" spans="1:5">
      <c r="B41" s="66" t="s">
        <v>19</v>
      </c>
      <c r="C41" s="66"/>
      <c r="D41" s="66"/>
      <c r="E41" s="6" t="s">
        <v>6</v>
      </c>
    </row>
    <row r="44" spans="1:5">
      <c r="A44" s="2" t="s">
        <v>38</v>
      </c>
    </row>
    <row r="45" spans="1:5">
      <c r="A45" s="14" t="s">
        <v>37</v>
      </c>
    </row>
    <row r="46" spans="1:5">
      <c r="A46" s="2" t="s">
        <v>43</v>
      </c>
      <c r="B46" s="16">
        <f>'3кв'!B50</f>
        <v>63620.249000000011</v>
      </c>
    </row>
    <row r="47" spans="1:5">
      <c r="A47" s="19" t="s">
        <v>58</v>
      </c>
      <c r="B47" s="17"/>
    </row>
    <row r="48" spans="1:5">
      <c r="A48" s="2" t="s">
        <v>39</v>
      </c>
      <c r="B48" s="17">
        <v>10321.89</v>
      </c>
    </row>
    <row r="49" spans="1:2" ht="30">
      <c r="A49" s="39" t="s">
        <v>40</v>
      </c>
      <c r="B49" s="17">
        <f>E25</f>
        <v>8002.5329999999994</v>
      </c>
    </row>
    <row r="50" spans="1:2">
      <c r="A50" s="18" t="s">
        <v>42</v>
      </c>
      <c r="B50" s="20">
        <f>B46+B48-B49</f>
        <v>65939.606000000014</v>
      </c>
    </row>
  </sheetData>
  <mergeCells count="30">
    <mergeCell ref="B41:D41"/>
    <mergeCell ref="A20:E20"/>
    <mergeCell ref="A27:E27"/>
    <mergeCell ref="A28:E28"/>
    <mergeCell ref="A29:E29"/>
    <mergeCell ref="A30:E30"/>
    <mergeCell ref="A31:E31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10" zoomScaleSheetLayoutView="100" workbookViewId="0">
      <selection activeCell="A26" sqref="A26:XFD2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2" t="s">
        <v>63</v>
      </c>
      <c r="B1" s="82"/>
      <c r="C1" s="82"/>
      <c r="D1" s="40"/>
    </row>
    <row r="2" spans="1:5" ht="15.75">
      <c r="A2" s="83" t="s">
        <v>64</v>
      </c>
      <c r="B2" s="83"/>
      <c r="C2" s="83"/>
      <c r="D2" s="41"/>
    </row>
    <row r="3" spans="1:5" ht="15.75">
      <c r="A3" s="83" t="s">
        <v>65</v>
      </c>
      <c r="B3" s="83"/>
      <c r="C3" s="83"/>
      <c r="D3" s="41"/>
    </row>
    <row r="4" spans="1:5" ht="15.75">
      <c r="A4" s="82" t="s">
        <v>85</v>
      </c>
      <c r="B4" s="82"/>
      <c r="C4" s="82"/>
      <c r="D4" s="40"/>
    </row>
    <row r="5" spans="1:5" ht="15.75">
      <c r="A5" s="84"/>
      <c r="B5" s="84"/>
      <c r="C5" s="84"/>
      <c r="D5" s="1"/>
    </row>
    <row r="6" spans="1:5" ht="15.75">
      <c r="A6" s="41"/>
      <c r="B6" s="42" t="s">
        <v>66</v>
      </c>
      <c r="C6" s="43">
        <f>'1кв'!B46</f>
        <v>56861.440000000002</v>
      </c>
      <c r="D6" s="44"/>
    </row>
    <row r="7" spans="1:5" ht="15.75">
      <c r="A7" s="45" t="s">
        <v>67</v>
      </c>
      <c r="B7" s="42" t="s">
        <v>86</v>
      </c>
      <c r="C7" s="43"/>
      <c r="D7" s="44"/>
    </row>
    <row r="8" spans="1:5" ht="15.75">
      <c r="B8" s="46" t="s">
        <v>68</v>
      </c>
      <c r="C8" s="47">
        <f>'1кв'!B48+'2кв'!B48+'3кв'!B48+'4кв'!B48</f>
        <v>39892.6</v>
      </c>
      <c r="D8" s="48"/>
    </row>
    <row r="9" spans="1:5" ht="15.75">
      <c r="A9" s="49"/>
      <c r="B9" s="46" t="s">
        <v>69</v>
      </c>
      <c r="C9" s="50">
        <f>SUM(C8:C8)</f>
        <v>39892.6</v>
      </c>
      <c r="D9" s="44"/>
    </row>
    <row r="10" spans="1:5" ht="15.75">
      <c r="A10" s="1"/>
      <c r="B10" s="81"/>
      <c r="C10" s="81"/>
      <c r="D10" s="51"/>
    </row>
    <row r="11" spans="1:5" ht="15.75">
      <c r="A11" s="52" t="s">
        <v>70</v>
      </c>
      <c r="B11" s="21" t="s">
        <v>71</v>
      </c>
      <c r="C11" s="53">
        <f>'1кв'!E22+'2кв'!E22+'3кв'!E22+'4кв'!E22</f>
        <v>20009.933999999997</v>
      </c>
      <c r="D11" s="51"/>
    </row>
    <row r="12" spans="1:5" ht="15.75">
      <c r="A12" s="52"/>
      <c r="B12" s="7" t="s">
        <v>41</v>
      </c>
      <c r="C12" s="53">
        <f>'1кв'!E23+'2кв'!E23+'3кв'!E23+'4кв'!E23</f>
        <v>10804.5</v>
      </c>
      <c r="D12" s="51"/>
    </row>
    <row r="13" spans="1:5" ht="15.75">
      <c r="A13" s="1"/>
      <c r="B13" s="7" t="s">
        <v>33</v>
      </c>
      <c r="C13" s="53">
        <f>'1кв'!E24+'2кв'!E24+'3кв'!E24+'4кв'!E24</f>
        <v>0</v>
      </c>
      <c r="D13" s="51"/>
      <c r="E13" s="54"/>
    </row>
    <row r="14" spans="1:5" ht="15.75">
      <c r="A14" s="52"/>
      <c r="B14" s="55" t="s">
        <v>87</v>
      </c>
      <c r="C14" s="56">
        <f>0</f>
        <v>0</v>
      </c>
      <c r="D14" s="51"/>
    </row>
    <row r="15" spans="1:5" ht="15.75">
      <c r="A15" s="52"/>
      <c r="B15" s="57" t="s">
        <v>72</v>
      </c>
      <c r="C15" s="56">
        <f>0</f>
        <v>0</v>
      </c>
      <c r="D15" s="51"/>
    </row>
    <row r="16" spans="1:5" ht="15.75">
      <c r="A16" s="52"/>
      <c r="B16" s="57" t="s">
        <v>73</v>
      </c>
      <c r="C16" s="58"/>
      <c r="D16" s="51"/>
    </row>
    <row r="17" spans="1:5" ht="15.75">
      <c r="A17" s="1"/>
      <c r="B17" s="59" t="s">
        <v>74</v>
      </c>
      <c r="C17" s="60">
        <f>SUM(C11:C15)</f>
        <v>30814.433999999997</v>
      </c>
      <c r="D17" s="51"/>
      <c r="E17" s="54"/>
    </row>
    <row r="18" spans="1:5" ht="15.75">
      <c r="A18" s="1"/>
      <c r="B18" s="61" t="s">
        <v>75</v>
      </c>
      <c r="C18" s="60">
        <f>C6+C9-C17</f>
        <v>65939.606000000014</v>
      </c>
      <c r="D18" s="51"/>
    </row>
    <row r="19" spans="1:5" ht="15.75">
      <c r="A19" s="1"/>
      <c r="B19" s="45"/>
      <c r="C19" s="45"/>
      <c r="D19" s="51"/>
    </row>
    <row r="20" spans="1:5" ht="15.75">
      <c r="A20" s="1"/>
      <c r="B20" s="62" t="s">
        <v>76</v>
      </c>
      <c r="C20" s="62"/>
      <c r="D20" s="51"/>
    </row>
    <row r="21" spans="1:5" ht="15.75">
      <c r="A21" s="1"/>
      <c r="B21" s="62" t="s">
        <v>77</v>
      </c>
      <c r="C21" s="62">
        <v>3241.35</v>
      </c>
      <c r="D21" s="51"/>
    </row>
    <row r="22" spans="1:5" ht="15.75">
      <c r="A22" s="1"/>
      <c r="B22" s="63" t="s">
        <v>78</v>
      </c>
      <c r="C22" s="63">
        <v>3440.63</v>
      </c>
      <c r="D22" s="51"/>
    </row>
    <row r="23" spans="1:5" ht="15.75">
      <c r="A23" s="1"/>
      <c r="B23" s="62" t="s">
        <v>79</v>
      </c>
      <c r="C23" s="62">
        <f>C22-C21</f>
        <v>199.2800000000002</v>
      </c>
      <c r="D23" s="51"/>
    </row>
    <row r="24" spans="1:5" ht="15.75">
      <c r="A24" s="1"/>
      <c r="B24" s="45"/>
      <c r="C24" s="45"/>
      <c r="D24" s="51"/>
    </row>
    <row r="25" spans="1:5" ht="15.75">
      <c r="A25" s="1"/>
      <c r="B25" s="45"/>
      <c r="C25" s="45"/>
      <c r="D25" s="51"/>
    </row>
    <row r="26" spans="1:5" ht="15.75">
      <c r="A26" s="1"/>
      <c r="B26" s="45"/>
      <c r="C26" s="45"/>
      <c r="D26" s="51"/>
    </row>
    <row r="27" spans="1:5" ht="15.75">
      <c r="A27" s="1"/>
      <c r="B27" s="45"/>
      <c r="C27" s="45"/>
      <c r="D27" s="51"/>
    </row>
    <row r="28" spans="1:5" ht="15.75">
      <c r="A28" s="1" t="s">
        <v>80</v>
      </c>
      <c r="B28" s="45" t="s">
        <v>81</v>
      </c>
      <c r="C28" s="45"/>
      <c r="D28" s="51"/>
    </row>
    <row r="29" spans="1:5" ht="15.75">
      <c r="A29" s="1"/>
      <c r="B29" s="45" t="s">
        <v>82</v>
      </c>
      <c r="C29" s="45"/>
      <c r="D29" s="51"/>
    </row>
    <row r="30" spans="1:5" ht="15.75">
      <c r="A30" s="1"/>
      <c r="B30" s="45" t="s">
        <v>83</v>
      </c>
      <c r="C30" s="45"/>
      <c r="D30" s="51"/>
    </row>
    <row r="31" spans="1:5" ht="15.75">
      <c r="A31" s="1"/>
      <c r="B31" s="45"/>
      <c r="C31" s="45"/>
      <c r="D31" s="51"/>
    </row>
    <row r="32" spans="1:5" ht="15.75">
      <c r="A32" s="1"/>
      <c r="B32" s="45"/>
      <c r="C32" s="45"/>
      <c r="D32" s="51"/>
    </row>
    <row r="33" spans="1:4" ht="15.75">
      <c r="A33" s="1"/>
      <c r="B33" s="45" t="s">
        <v>84</v>
      </c>
      <c r="C33" s="45"/>
      <c r="D33" s="51"/>
    </row>
    <row r="34" spans="1:4" ht="15.75">
      <c r="A34" s="1"/>
      <c r="B34" s="45"/>
      <c r="C34" s="45"/>
      <c r="D34" s="51"/>
    </row>
    <row r="35" spans="1:4" ht="15.75">
      <c r="A35" s="1"/>
      <c r="B35" s="45"/>
      <c r="C35" s="45"/>
      <c r="D35" s="51"/>
    </row>
    <row r="36" spans="1:4" ht="15.75">
      <c r="A36" s="1"/>
      <c r="B36" s="45"/>
      <c r="C36" s="45"/>
      <c r="D36" s="51"/>
    </row>
    <row r="37" spans="1:4" ht="15.75">
      <c r="A37" s="1"/>
      <c r="B37" s="45"/>
      <c r="C37" s="45"/>
      <c r="D37" s="51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2023-03-02T10:54:21Z</dcterms:modified>
</cp:coreProperties>
</file>