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отчет!$A$1:$C$36</definedName>
  </definedNames>
  <calcPr calcId="124519" refMode="R1C1"/>
</workbook>
</file>

<file path=xl/calcChain.xml><?xml version="1.0" encoding="utf-8"?>
<calcChain xmlns="http://schemas.openxmlformats.org/spreadsheetml/2006/main">
  <c r="C8" i="24"/>
  <c r="C9" s="1"/>
  <c r="C6"/>
  <c r="C24"/>
  <c r="C15"/>
  <c r="E24" i="23" l="1"/>
  <c r="C13" i="24" s="1"/>
  <c r="E25" i="23"/>
  <c r="C14" i="24" s="1"/>
  <c r="E23" i="23"/>
  <c r="E22"/>
  <c r="E26" s="1"/>
  <c r="B49" s="1"/>
  <c r="E23" i="22" l="1"/>
  <c r="E22"/>
  <c r="E26" l="1"/>
  <c r="B49" s="1"/>
  <c r="E23" i="21"/>
  <c r="E22"/>
  <c r="E26" s="1"/>
  <c r="B49" s="1"/>
  <c r="E23" i="20" l="1"/>
  <c r="C12" i="24" s="1"/>
  <c r="E22" i="20"/>
  <c r="E26" l="1"/>
  <c r="C11" i="24"/>
  <c r="C17" s="1"/>
  <c r="C19" s="1"/>
  <c r="B49" i="20" l="1"/>
  <c r="B50" s="1"/>
  <c r="B46" i="21" s="1"/>
  <c r="B50" s="1"/>
  <c r="B46" i="22" s="1"/>
  <c r="B50" s="1"/>
  <c r="B46" i="23" s="1"/>
  <c r="B50" s="1"/>
  <c r="D17" i="24"/>
</calcChain>
</file>

<file path=xl/sharedStrings.xml><?xml version="1.0" encoding="utf-8"?>
<sst xmlns="http://schemas.openxmlformats.org/spreadsheetml/2006/main" count="250" uniqueCount="88">
  <si>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</si>
  <si>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</si>
  <si>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</si>
  <si>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</si>
  <si>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</si>
  <si>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</si>
  <si>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</si>
  <si>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</si>
  <si>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</si>
  <si>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</si>
  <si>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</si>
  <si>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</si>
  <si>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</si>
  <si>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</si>
  <si>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</si>
  <si>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</si>
  <si>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</si>
  <si>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</si>
  <si>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</si>
  <si>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</si>
  <si>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</si>
  <si>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</si>
  <si>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</si>
  <si>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</si>
  <si>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</si>
  <si>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</si>
  <si>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11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</si>
  <si>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Валиева Зуфара Кадыровича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</si>
  <si>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№123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</si>
  <si>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№94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</si>
  <si>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</si>
  <si>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</si>
  <si>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Валиева З.К.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</si>
  <si>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</si>
  <si>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</si>
  <si>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</si>
  <si>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</si>
  <si>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</si>
  <si>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Оплачено , руб</t>
  </si>
  <si>
    <t>Расходы по содержанию и тек.ремонту, руб.</t>
  </si>
  <si>
    <t>Общая площадь квартир - 264,8 м2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</si>
  <si>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</si>
  <si>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</si>
  <si>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</si>
  <si>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Предъявлено населению 14354,82руб.</t>
  </si>
  <si>
    <t xml:space="preserve">Услуги по содержанию многоквартирного дома </t>
  </si>
  <si>
    <t>1 квартал</t>
  </si>
  <si>
    <t xml:space="preserve">                                                              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</si>
  <si>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</si>
  <si>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</si>
  <si>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восемь тысяч семьдесят один рубль 10 копеек</t>
  </si>
  <si>
    <t>за 2 квартал 2022 года</t>
  </si>
  <si>
    <t>"30" 06 2022 г.</t>
  </si>
  <si>
    <t xml:space="preserve">           2. Всего за период с "01" 04 2022 г. по "30" 06 2022 г. выполнено работ (оказано услуг) на общую сумму восемь тысяч семьдесят один рубль 10 копеек</t>
  </si>
  <si>
    <t>2 квартал</t>
  </si>
  <si>
    <t>за 3 квартал 2022 года</t>
  </si>
  <si>
    <t>"30" 09 2022 г.</t>
  </si>
  <si>
    <t>3 квартал</t>
  </si>
  <si>
    <t xml:space="preserve">           2. Всего за период с "01" 07 2022 г. по "30" 09 2022 г. выполнено работ (оказано услуг) на общую сумму восемь тысяч семьсот двадцать два рубля 51 копейка</t>
  </si>
  <si>
    <t>Опиловка  деревьев</t>
  </si>
  <si>
    <t>декабрь</t>
  </si>
  <si>
    <t>ч/ч</t>
  </si>
  <si>
    <t xml:space="preserve">           2. Всего за период с "01" 10 2022 г. по "31" 12 2022 г. выполнено работ (оказано услуг) на общую сумму шестнадцать тысяч пятьсот семьдесят восемь рублей 85 копеек.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</si>
  <si>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</si>
  <si>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</si>
  <si>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</si>
  <si>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</si>
  <si>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</si>
  <si>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</si>
  <si>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</si>
  <si>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</si>
  <si>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</si>
  <si>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</si>
  <si>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</si>
  <si>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</si>
  <si>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</si>
  <si>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</si>
  <si>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</si>
  <si>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</si>
  <si>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</si>
  <si>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</si>
  <si>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</si>
  <si>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</si>
  <si>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</si>
  <si>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</si>
  <si>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ул.Молодогвардейцев,д.11</t>
  </si>
  <si>
    <t>Начислено всего 57419,28</t>
  </si>
  <si>
    <t>Непредвиденные работы 32ч/ч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</si>
</sst>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6" fillId="0" borderId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3" fontId="7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2" fontId="12" fillId="0" borderId="6" xfId="0" applyNumberFormat="1" applyFont="1" applyBorder="1" applyAlignment="1">
      <alignment wrapText="1"/>
    </xf>
    <xf numFmtId="0" fontId="14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4" fillId="2" borderId="1" xfId="1" applyFont="1" applyFill="1" applyBorder="1" applyAlignment="1">
      <alignment horizontal="center"/>
    </xf>
    <xf numFmtId="43" fontId="4" fillId="0" borderId="1" xfId="1" applyFont="1" applyBorder="1" applyAlignment="1">
      <alignment horizontal="center"/>
    </xf>
    <xf numFmtId="43" fontId="4" fillId="0" borderId="4" xfId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34" zoomScaleSheetLayoutView="100" workbookViewId="0">
      <selection activeCell="B48" sqref="B48"/>
    </sheetView>
  </sheetViews>
  <sheetFormatPr defaultColWidth="9.140625" defaultRowHeight="1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42.75" customHeight="1">
      <c r="A2" s="79" t="s">
        <v>12</v>
      </c>
      <c r="B2" s="80"/>
      <c r="C2" s="80"/>
      <c r="D2" s="80"/>
      <c r="E2" s="80"/>
    </row>
    <row r="3" spans="1:5">
      <c r="A3" s="81" t="s">
        <v>48</v>
      </c>
      <c r="B3" s="81"/>
      <c r="C3" s="81"/>
      <c r="D3" s="81"/>
      <c r="E3" s="81"/>
    </row>
    <row r="4" spans="1:5" s="1" customFormat="1" ht="15.75">
      <c r="A4" s="25" t="s">
        <v>13</v>
      </c>
      <c r="B4" s="4"/>
      <c r="C4" s="4"/>
      <c r="D4" s="85" t="s">
        <v>49</v>
      </c>
      <c r="E4" s="85"/>
    </row>
    <row r="5" spans="1:5">
      <c r="A5" s="30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82" t="s">
        <v>26</v>
      </c>
      <c r="B7" s="82"/>
      <c r="C7" s="82"/>
      <c r="D7" s="82"/>
      <c r="E7" s="82"/>
    </row>
    <row r="8" spans="1:5">
      <c r="A8" s="74" t="s">
        <v>1</v>
      </c>
      <c r="B8" s="74"/>
      <c r="C8" s="74"/>
      <c r="D8" s="74"/>
      <c r="E8" s="74"/>
    </row>
    <row r="9" spans="1:5">
      <c r="A9" s="70" t="s">
        <v>27</v>
      </c>
      <c r="B9" s="70"/>
      <c r="C9" s="70"/>
      <c r="D9" s="70"/>
      <c r="E9" s="70"/>
    </row>
    <row r="10" spans="1:5" ht="26.25" customHeight="1">
      <c r="A10" s="83" t="s">
        <v>14</v>
      </c>
      <c r="B10" s="84"/>
      <c r="C10" s="84"/>
      <c r="D10" s="84"/>
      <c r="E10" s="84"/>
    </row>
    <row r="11" spans="1:5" ht="29.45" customHeight="1">
      <c r="A11" s="70" t="s">
        <v>28</v>
      </c>
      <c r="B11" s="70"/>
      <c r="C11" s="70"/>
      <c r="D11" s="70"/>
      <c r="E11" s="70"/>
    </row>
    <row r="12" spans="1:5" ht="14.25" customHeight="1">
      <c r="A12" s="74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 ht="14.25" customHeight="1">
      <c r="A14" s="74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>
      <c r="A16" s="74" t="s">
        <v>16</v>
      </c>
      <c r="B16" s="75"/>
      <c r="C16" s="75"/>
      <c r="D16" s="75"/>
      <c r="E16" s="75"/>
    </row>
    <row r="17" spans="1:8" ht="27" customHeight="1">
      <c r="A17" s="70" t="s">
        <v>17</v>
      </c>
      <c r="B17" s="70"/>
      <c r="C17" s="70"/>
      <c r="D17" s="70"/>
      <c r="E17" s="70"/>
    </row>
    <row r="18" spans="1:8" ht="60.75" customHeight="1">
      <c r="A18" s="70" t="s">
        <v>29</v>
      </c>
      <c r="B18" s="70"/>
      <c r="C18" s="70"/>
      <c r="D18" s="70"/>
      <c r="E18" s="70"/>
    </row>
    <row r="19" spans="1:8" ht="30.75" customHeight="1">
      <c r="A19" s="76" t="s">
        <v>30</v>
      </c>
      <c r="B19" s="76"/>
      <c r="C19" s="76"/>
      <c r="D19" s="76"/>
      <c r="E19" s="76"/>
    </row>
    <row r="20" spans="1:8">
      <c r="A20" s="76"/>
      <c r="B20" s="76"/>
      <c r="C20" s="76"/>
      <c r="D20" s="76"/>
      <c r="E20" s="76"/>
      <c r="F20" s="2">
        <v>264.8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45</v>
      </c>
      <c r="B22" s="9" t="s">
        <v>42</v>
      </c>
      <c r="C22" s="3" t="s">
        <v>4</v>
      </c>
      <c r="D22" s="3">
        <v>6.56</v>
      </c>
      <c r="E22" s="8">
        <f>D22*F20*G20</f>
        <v>5211.2640000000001</v>
      </c>
    </row>
    <row r="23" spans="1:8">
      <c r="A23" s="7" t="s">
        <v>43</v>
      </c>
      <c r="B23" s="9" t="s">
        <v>24</v>
      </c>
      <c r="C23" s="3" t="s">
        <v>4</v>
      </c>
      <c r="D23" s="3">
        <v>3.6</v>
      </c>
      <c r="E23" s="8">
        <f>D23*F20*3</f>
        <v>2859.84</v>
      </c>
    </row>
    <row r="24" spans="1:8">
      <c r="A24" s="7" t="s">
        <v>33</v>
      </c>
      <c r="B24" s="9" t="s">
        <v>46</v>
      </c>
      <c r="C24" s="19" t="s">
        <v>34</v>
      </c>
      <c r="D24" s="19"/>
      <c r="E24" s="20">
        <v>0</v>
      </c>
    </row>
    <row r="25" spans="1:8" ht="15.75">
      <c r="A25" s="29"/>
      <c r="B25" s="24"/>
      <c r="C25" s="3"/>
      <c r="D25" s="3"/>
      <c r="E25" s="8"/>
    </row>
    <row r="26" spans="1:8" s="11" customFormat="1" ht="14.25">
      <c r="A26" s="10" t="s">
        <v>25</v>
      </c>
      <c r="B26" s="21"/>
      <c r="C26" s="22"/>
      <c r="D26" s="22"/>
      <c r="E26" s="23">
        <f>SUM(E22:E25)</f>
        <v>8071.1040000000003</v>
      </c>
    </row>
    <row r="28" spans="1:8" ht="30.75" customHeight="1">
      <c r="A28" s="77" t="s">
        <v>50</v>
      </c>
      <c r="B28" s="77"/>
      <c r="C28" s="77"/>
      <c r="D28" s="77"/>
      <c r="E28" s="77"/>
    </row>
    <row r="29" spans="1:8" ht="28.5" customHeight="1">
      <c r="A29" s="70" t="s">
        <v>21</v>
      </c>
      <c r="B29" s="70"/>
      <c r="C29" s="70"/>
      <c r="D29" s="70"/>
      <c r="E29" s="70"/>
    </row>
    <row r="30" spans="1:8" ht="13.9" customHeight="1">
      <c r="A30" s="70" t="s">
        <v>20</v>
      </c>
      <c r="B30" s="70"/>
      <c r="C30" s="70"/>
      <c r="D30" s="70"/>
      <c r="E30" s="70"/>
      <c r="F30" s="11"/>
      <c r="G30" s="11"/>
      <c r="H30" s="12"/>
    </row>
    <row r="31" spans="1:8" ht="28.5" customHeight="1">
      <c r="A31" s="70" t="s">
        <v>35</v>
      </c>
      <c r="B31" s="70"/>
      <c r="C31" s="70"/>
      <c r="D31" s="70"/>
      <c r="E31" s="70"/>
      <c r="F31" s="11"/>
      <c r="G31" s="11"/>
      <c r="H31" s="11"/>
    </row>
    <row r="32" spans="1:8">
      <c r="A32" s="70" t="s">
        <v>18</v>
      </c>
      <c r="B32" s="70"/>
      <c r="C32" s="70"/>
      <c r="D32" s="70"/>
      <c r="E32" s="70"/>
    </row>
    <row r="33" spans="1:5">
      <c r="A33" s="26"/>
      <c r="B33" s="26"/>
      <c r="C33" s="26"/>
      <c r="D33" s="26"/>
      <c r="E33" s="26"/>
    </row>
    <row r="34" spans="1:5">
      <c r="A34" s="73" t="s">
        <v>5</v>
      </c>
      <c r="B34" s="73"/>
      <c r="C34" s="73"/>
      <c r="D34" s="73"/>
      <c r="E34" s="73"/>
    </row>
    <row r="35" spans="1:5">
      <c r="A35" s="70" t="s">
        <v>18</v>
      </c>
      <c r="B35" s="70"/>
      <c r="C35" s="70"/>
      <c r="D35" s="70"/>
      <c r="E35" s="70"/>
    </row>
    <row r="36" spans="1:5" ht="13.9" customHeight="1">
      <c r="A36" s="71" t="s">
        <v>31</v>
      </c>
      <c r="B36" s="71"/>
      <c r="C36" s="71"/>
      <c r="D36" s="71"/>
      <c r="E36" s="5"/>
    </row>
    <row r="37" spans="1:5">
      <c r="B37" s="72" t="s">
        <v>19</v>
      </c>
      <c r="C37" s="72"/>
      <c r="D37" s="72"/>
      <c r="E37" s="6" t="s">
        <v>6</v>
      </c>
    </row>
    <row r="38" spans="1:5">
      <c r="A38" s="27"/>
      <c r="B38" s="27"/>
      <c r="C38" s="27"/>
      <c r="D38" s="27"/>
      <c r="E38" s="27"/>
    </row>
    <row r="39" spans="1:5" ht="13.9" customHeight="1">
      <c r="A39" s="71" t="s">
        <v>32</v>
      </c>
      <c r="B39" s="71"/>
      <c r="C39" s="71"/>
      <c r="D39" s="71"/>
      <c r="E39" s="5"/>
    </row>
    <row r="40" spans="1:5">
      <c r="B40" s="72" t="s">
        <v>19</v>
      </c>
      <c r="C40" s="72"/>
      <c r="D40" s="72"/>
      <c r="E40" s="6" t="s">
        <v>6</v>
      </c>
    </row>
    <row r="44" spans="1:5">
      <c r="A44" s="2" t="s">
        <v>40</v>
      </c>
    </row>
    <row r="45" spans="1:5">
      <c r="A45" s="11" t="s">
        <v>36</v>
      </c>
    </row>
    <row r="46" spans="1:5">
      <c r="A46" s="2" t="s">
        <v>41</v>
      </c>
      <c r="B46" s="13">
        <v>5216.92</v>
      </c>
    </row>
    <row r="47" spans="1:5">
      <c r="A47" s="16" t="s">
        <v>44</v>
      </c>
      <c r="B47" s="14"/>
    </row>
    <row r="48" spans="1:5">
      <c r="A48" s="2" t="s">
        <v>38</v>
      </c>
      <c r="B48" s="14">
        <v>14354.82</v>
      </c>
    </row>
    <row r="49" spans="1:2" ht="30">
      <c r="A49" s="28" t="s">
        <v>39</v>
      </c>
      <c r="B49" s="14">
        <f>E26</f>
        <v>8071.1040000000003</v>
      </c>
    </row>
    <row r="50" spans="1:2">
      <c r="A50" s="15" t="s">
        <v>37</v>
      </c>
      <c r="B50" s="17">
        <f>B46+B48-B49</f>
        <v>11500.635999999999</v>
      </c>
    </row>
    <row r="56" spans="1:2">
      <c r="A56" s="2" t="s">
        <v>47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34" zoomScaleSheetLayoutView="100" workbookViewId="0">
      <selection activeCell="B48" sqref="B48"/>
    </sheetView>
  </sheetViews>
  <sheetFormatPr defaultColWidth="9.140625" defaultRowHeight="1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42.75" customHeight="1">
      <c r="A2" s="79" t="s">
        <v>12</v>
      </c>
      <c r="B2" s="80"/>
      <c r="C2" s="80"/>
      <c r="D2" s="80"/>
      <c r="E2" s="80"/>
    </row>
    <row r="3" spans="1:5">
      <c r="A3" s="81" t="s">
        <v>51</v>
      </c>
      <c r="B3" s="81"/>
      <c r="C3" s="81"/>
      <c r="D3" s="81"/>
      <c r="E3" s="81"/>
    </row>
    <row r="4" spans="1:5" s="1" customFormat="1" ht="15.75">
      <c r="A4" s="25" t="s">
        <v>13</v>
      </c>
      <c r="B4" s="4"/>
      <c r="C4" s="4"/>
      <c r="D4" s="85" t="s">
        <v>52</v>
      </c>
      <c r="E4" s="85"/>
    </row>
    <row r="5" spans="1:5">
      <c r="A5" s="32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82" t="s">
        <v>26</v>
      </c>
      <c r="B7" s="82"/>
      <c r="C7" s="82"/>
      <c r="D7" s="82"/>
      <c r="E7" s="82"/>
    </row>
    <row r="8" spans="1:5">
      <c r="A8" s="74" t="s">
        <v>1</v>
      </c>
      <c r="B8" s="74"/>
      <c r="C8" s="74"/>
      <c r="D8" s="74"/>
      <c r="E8" s="74"/>
    </row>
    <row r="9" spans="1:5">
      <c r="A9" s="70" t="s">
        <v>27</v>
      </c>
      <c r="B9" s="70"/>
      <c r="C9" s="70"/>
      <c r="D9" s="70"/>
      <c r="E9" s="70"/>
    </row>
    <row r="10" spans="1:5" ht="26.25" customHeight="1">
      <c r="A10" s="83" t="s">
        <v>14</v>
      </c>
      <c r="B10" s="84"/>
      <c r="C10" s="84"/>
      <c r="D10" s="84"/>
      <c r="E10" s="84"/>
    </row>
    <row r="11" spans="1:5" ht="29.45" customHeight="1">
      <c r="A11" s="70" t="s">
        <v>28</v>
      </c>
      <c r="B11" s="70"/>
      <c r="C11" s="70"/>
      <c r="D11" s="70"/>
      <c r="E11" s="70"/>
    </row>
    <row r="12" spans="1:5" ht="14.25" customHeight="1">
      <c r="A12" s="74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 ht="14.25" customHeight="1">
      <c r="A14" s="74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>
      <c r="A16" s="74" t="s">
        <v>16</v>
      </c>
      <c r="B16" s="75"/>
      <c r="C16" s="75"/>
      <c r="D16" s="75"/>
      <c r="E16" s="75"/>
    </row>
    <row r="17" spans="1:8" ht="27" customHeight="1">
      <c r="A17" s="70" t="s">
        <v>17</v>
      </c>
      <c r="B17" s="70"/>
      <c r="C17" s="70"/>
      <c r="D17" s="70"/>
      <c r="E17" s="70"/>
    </row>
    <row r="18" spans="1:8" ht="60.75" customHeight="1">
      <c r="A18" s="70" t="s">
        <v>29</v>
      </c>
      <c r="B18" s="70"/>
      <c r="C18" s="70"/>
      <c r="D18" s="70"/>
      <c r="E18" s="70"/>
    </row>
    <row r="19" spans="1:8" ht="30.75" customHeight="1">
      <c r="A19" s="76" t="s">
        <v>30</v>
      </c>
      <c r="B19" s="76"/>
      <c r="C19" s="76"/>
      <c r="D19" s="76"/>
      <c r="E19" s="76"/>
    </row>
    <row r="20" spans="1:8">
      <c r="A20" s="76"/>
      <c r="B20" s="76"/>
      <c r="C20" s="76"/>
      <c r="D20" s="76"/>
      <c r="E20" s="76"/>
      <c r="F20" s="2">
        <v>264.8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45</v>
      </c>
      <c r="B22" s="9" t="s">
        <v>42</v>
      </c>
      <c r="C22" s="3" t="s">
        <v>4</v>
      </c>
      <c r="D22" s="3">
        <v>6.56</v>
      </c>
      <c r="E22" s="8">
        <f>D22*F20*G20</f>
        <v>5211.2640000000001</v>
      </c>
    </row>
    <row r="23" spans="1:8">
      <c r="A23" s="7" t="s">
        <v>43</v>
      </c>
      <c r="B23" s="9" t="s">
        <v>24</v>
      </c>
      <c r="C23" s="3" t="s">
        <v>4</v>
      </c>
      <c r="D23" s="3">
        <v>3.6</v>
      </c>
      <c r="E23" s="8">
        <f>D23*F20*3</f>
        <v>2859.84</v>
      </c>
    </row>
    <row r="24" spans="1:8">
      <c r="A24" s="7" t="s">
        <v>33</v>
      </c>
      <c r="B24" s="9" t="s">
        <v>54</v>
      </c>
      <c r="C24" s="19" t="s">
        <v>34</v>
      </c>
      <c r="D24" s="19"/>
      <c r="E24" s="20">
        <v>0</v>
      </c>
    </row>
    <row r="25" spans="1:8" ht="15.75">
      <c r="A25" s="29"/>
      <c r="B25" s="24"/>
      <c r="C25" s="3"/>
      <c r="D25" s="3"/>
      <c r="E25" s="8"/>
    </row>
    <row r="26" spans="1:8" s="11" customFormat="1" ht="14.25">
      <c r="A26" s="10" t="s">
        <v>25</v>
      </c>
      <c r="B26" s="21"/>
      <c r="C26" s="22"/>
      <c r="D26" s="22"/>
      <c r="E26" s="23">
        <f>SUM(E22:E25)</f>
        <v>8071.1040000000003</v>
      </c>
    </row>
    <row r="28" spans="1:8" ht="30.75" customHeight="1">
      <c r="A28" s="77" t="s">
        <v>53</v>
      </c>
      <c r="B28" s="77"/>
      <c r="C28" s="77"/>
      <c r="D28" s="77"/>
      <c r="E28" s="77"/>
    </row>
    <row r="29" spans="1:8" ht="28.5" customHeight="1">
      <c r="A29" s="70" t="s">
        <v>21</v>
      </c>
      <c r="B29" s="70"/>
      <c r="C29" s="70"/>
      <c r="D29" s="70"/>
      <c r="E29" s="70"/>
    </row>
    <row r="30" spans="1:8" ht="13.9" customHeight="1">
      <c r="A30" s="70" t="s">
        <v>20</v>
      </c>
      <c r="B30" s="70"/>
      <c r="C30" s="70"/>
      <c r="D30" s="70"/>
      <c r="E30" s="70"/>
      <c r="F30" s="11"/>
      <c r="G30" s="11"/>
      <c r="H30" s="12"/>
    </row>
    <row r="31" spans="1:8" ht="28.5" customHeight="1">
      <c r="A31" s="70" t="s">
        <v>35</v>
      </c>
      <c r="B31" s="70"/>
      <c r="C31" s="70"/>
      <c r="D31" s="70"/>
      <c r="E31" s="70"/>
      <c r="F31" s="11"/>
      <c r="G31" s="11"/>
      <c r="H31" s="11"/>
    </row>
    <row r="32" spans="1:8">
      <c r="A32" s="70" t="s">
        <v>18</v>
      </c>
      <c r="B32" s="70"/>
      <c r="C32" s="70"/>
      <c r="D32" s="70"/>
      <c r="E32" s="70"/>
    </row>
    <row r="33" spans="1:5">
      <c r="A33" s="33"/>
      <c r="B33" s="33"/>
      <c r="C33" s="33"/>
      <c r="D33" s="33"/>
      <c r="E33" s="33"/>
    </row>
    <row r="34" spans="1:5">
      <c r="A34" s="73" t="s">
        <v>5</v>
      </c>
      <c r="B34" s="73"/>
      <c r="C34" s="73"/>
      <c r="D34" s="73"/>
      <c r="E34" s="73"/>
    </row>
    <row r="35" spans="1:5">
      <c r="A35" s="70" t="s">
        <v>18</v>
      </c>
      <c r="B35" s="70"/>
      <c r="C35" s="70"/>
      <c r="D35" s="70"/>
      <c r="E35" s="70"/>
    </row>
    <row r="36" spans="1:5" ht="13.9" customHeight="1">
      <c r="A36" s="71" t="s">
        <v>31</v>
      </c>
      <c r="B36" s="71"/>
      <c r="C36" s="71"/>
      <c r="D36" s="71"/>
      <c r="E36" s="5"/>
    </row>
    <row r="37" spans="1:5">
      <c r="B37" s="72" t="s">
        <v>19</v>
      </c>
      <c r="C37" s="72"/>
      <c r="D37" s="72"/>
      <c r="E37" s="6" t="s">
        <v>6</v>
      </c>
    </row>
    <row r="38" spans="1:5">
      <c r="A38" s="31"/>
      <c r="B38" s="31"/>
      <c r="C38" s="31"/>
      <c r="D38" s="31"/>
      <c r="E38" s="31"/>
    </row>
    <row r="39" spans="1:5" ht="13.9" customHeight="1">
      <c r="A39" s="71" t="s">
        <v>32</v>
      </c>
      <c r="B39" s="71"/>
      <c r="C39" s="71"/>
      <c r="D39" s="71"/>
      <c r="E39" s="5"/>
    </row>
    <row r="40" spans="1:5">
      <c r="B40" s="72" t="s">
        <v>19</v>
      </c>
      <c r="C40" s="72"/>
      <c r="D40" s="72"/>
      <c r="E40" s="6" t="s">
        <v>6</v>
      </c>
    </row>
    <row r="44" spans="1:5">
      <c r="A44" s="2" t="s">
        <v>40</v>
      </c>
    </row>
    <row r="45" spans="1:5">
      <c r="A45" s="11" t="s">
        <v>36</v>
      </c>
    </row>
    <row r="46" spans="1:5">
      <c r="A46" s="2" t="s">
        <v>41</v>
      </c>
      <c r="B46" s="13">
        <f>'1кв'!B50</f>
        <v>11500.635999999999</v>
      </c>
    </row>
    <row r="47" spans="1:5">
      <c r="A47" s="16" t="s">
        <v>44</v>
      </c>
      <c r="B47" s="14"/>
    </row>
    <row r="48" spans="1:5">
      <c r="A48" s="2" t="s">
        <v>38</v>
      </c>
      <c r="B48" s="14">
        <v>14354.82</v>
      </c>
    </row>
    <row r="49" spans="1:2" ht="30">
      <c r="A49" s="34" t="s">
        <v>39</v>
      </c>
      <c r="B49" s="14">
        <f>E26</f>
        <v>8071.1040000000003</v>
      </c>
    </row>
    <row r="50" spans="1:2">
      <c r="A50" s="15" t="s">
        <v>37</v>
      </c>
      <c r="B50" s="17">
        <f>B46+B48-B49</f>
        <v>17784.351999999999</v>
      </c>
    </row>
    <row r="56" spans="1:2">
      <c r="A56" s="2" t="s">
        <v>47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46" zoomScaleSheetLayoutView="100" workbookViewId="0">
      <selection activeCell="B51" sqref="B51"/>
    </sheetView>
  </sheetViews>
  <sheetFormatPr defaultColWidth="9.140625" defaultRowHeight="1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42.75" customHeight="1">
      <c r="A2" s="79" t="s">
        <v>12</v>
      </c>
      <c r="B2" s="80"/>
      <c r="C2" s="80"/>
      <c r="D2" s="80"/>
      <c r="E2" s="80"/>
    </row>
    <row r="3" spans="1:5">
      <c r="A3" s="81" t="s">
        <v>55</v>
      </c>
      <c r="B3" s="81"/>
      <c r="C3" s="81"/>
      <c r="D3" s="81"/>
      <c r="E3" s="81"/>
    </row>
    <row r="4" spans="1:5" s="1" customFormat="1" ht="15.75">
      <c r="A4" s="25" t="s">
        <v>13</v>
      </c>
      <c r="B4" s="4"/>
      <c r="C4" s="4"/>
      <c r="D4" s="85" t="s">
        <v>56</v>
      </c>
      <c r="E4" s="85"/>
    </row>
    <row r="5" spans="1:5">
      <c r="A5" s="37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82" t="s">
        <v>26</v>
      </c>
      <c r="B7" s="82"/>
      <c r="C7" s="82"/>
      <c r="D7" s="82"/>
      <c r="E7" s="82"/>
    </row>
    <row r="8" spans="1:5">
      <c r="A8" s="74" t="s">
        <v>1</v>
      </c>
      <c r="B8" s="74"/>
      <c r="C8" s="74"/>
      <c r="D8" s="74"/>
      <c r="E8" s="74"/>
    </row>
    <row r="9" spans="1:5">
      <c r="A9" s="70" t="s">
        <v>27</v>
      </c>
      <c r="B9" s="70"/>
      <c r="C9" s="70"/>
      <c r="D9" s="70"/>
      <c r="E9" s="70"/>
    </row>
    <row r="10" spans="1:5" ht="26.25" customHeight="1">
      <c r="A10" s="83" t="s">
        <v>14</v>
      </c>
      <c r="B10" s="84"/>
      <c r="C10" s="84"/>
      <c r="D10" s="84"/>
      <c r="E10" s="84"/>
    </row>
    <row r="11" spans="1:5" ht="29.45" customHeight="1">
      <c r="A11" s="70" t="s">
        <v>28</v>
      </c>
      <c r="B11" s="70"/>
      <c r="C11" s="70"/>
      <c r="D11" s="70"/>
      <c r="E11" s="70"/>
    </row>
    <row r="12" spans="1:5" ht="14.25" customHeight="1">
      <c r="A12" s="74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 ht="14.25" customHeight="1">
      <c r="A14" s="74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>
      <c r="A16" s="74" t="s">
        <v>16</v>
      </c>
      <c r="B16" s="75"/>
      <c r="C16" s="75"/>
      <c r="D16" s="75"/>
      <c r="E16" s="75"/>
    </row>
    <row r="17" spans="1:8" ht="27" customHeight="1">
      <c r="A17" s="70" t="s">
        <v>17</v>
      </c>
      <c r="B17" s="70"/>
      <c r="C17" s="70"/>
      <c r="D17" s="70"/>
      <c r="E17" s="70"/>
    </row>
    <row r="18" spans="1:8" ht="60.75" customHeight="1">
      <c r="A18" s="70" t="s">
        <v>29</v>
      </c>
      <c r="B18" s="70"/>
      <c r="C18" s="70"/>
      <c r="D18" s="70"/>
      <c r="E18" s="70"/>
    </row>
    <row r="19" spans="1:8" ht="30.75" customHeight="1">
      <c r="A19" s="76" t="s">
        <v>30</v>
      </c>
      <c r="B19" s="76"/>
      <c r="C19" s="76"/>
      <c r="D19" s="76"/>
      <c r="E19" s="76"/>
    </row>
    <row r="20" spans="1:8">
      <c r="A20" s="76"/>
      <c r="B20" s="76"/>
      <c r="C20" s="76"/>
      <c r="D20" s="76"/>
      <c r="E20" s="76"/>
      <c r="F20" s="2">
        <v>264.8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45</v>
      </c>
      <c r="B22" s="9" t="s">
        <v>42</v>
      </c>
      <c r="C22" s="3" t="s">
        <v>4</v>
      </c>
      <c r="D22" s="3">
        <v>7.08</v>
      </c>
      <c r="E22" s="8">
        <f>D22*F20*G20</f>
        <v>5624.3520000000008</v>
      </c>
    </row>
    <row r="23" spans="1:8">
      <c r="A23" s="7" t="s">
        <v>43</v>
      </c>
      <c r="B23" s="9" t="s">
        <v>24</v>
      </c>
      <c r="C23" s="3" t="s">
        <v>4</v>
      </c>
      <c r="D23" s="3">
        <v>3.9</v>
      </c>
      <c r="E23" s="8">
        <f>D23*F20*3</f>
        <v>3098.16</v>
      </c>
    </row>
    <row r="24" spans="1:8">
      <c r="A24" s="7" t="s">
        <v>33</v>
      </c>
      <c r="B24" s="9" t="s">
        <v>57</v>
      </c>
      <c r="C24" s="19" t="s">
        <v>34</v>
      </c>
      <c r="D24" s="19"/>
      <c r="E24" s="20">
        <v>0</v>
      </c>
    </row>
    <row r="25" spans="1:8" ht="15.75">
      <c r="A25" s="29"/>
      <c r="B25" s="24"/>
      <c r="C25" s="3"/>
      <c r="D25" s="3"/>
      <c r="E25" s="8"/>
    </row>
    <row r="26" spans="1:8" s="11" customFormat="1" ht="14.25">
      <c r="A26" s="10" t="s">
        <v>25</v>
      </c>
      <c r="B26" s="21"/>
      <c r="C26" s="22"/>
      <c r="D26" s="22"/>
      <c r="E26" s="23">
        <f>SUM(E22:E25)</f>
        <v>8722.5120000000006</v>
      </c>
    </row>
    <row r="28" spans="1:8" ht="30.75" customHeight="1">
      <c r="A28" s="77" t="s">
        <v>58</v>
      </c>
      <c r="B28" s="77"/>
      <c r="C28" s="77"/>
      <c r="D28" s="77"/>
      <c r="E28" s="77"/>
    </row>
    <row r="29" spans="1:8" ht="28.5" customHeight="1">
      <c r="A29" s="70" t="s">
        <v>21</v>
      </c>
      <c r="B29" s="70"/>
      <c r="C29" s="70"/>
      <c r="D29" s="70"/>
      <c r="E29" s="70"/>
    </row>
    <row r="30" spans="1:8" ht="13.9" customHeight="1">
      <c r="A30" s="70" t="s">
        <v>20</v>
      </c>
      <c r="B30" s="70"/>
      <c r="C30" s="70"/>
      <c r="D30" s="70"/>
      <c r="E30" s="70"/>
      <c r="F30" s="11"/>
      <c r="G30" s="11"/>
      <c r="H30" s="12"/>
    </row>
    <row r="31" spans="1:8" ht="28.5" customHeight="1">
      <c r="A31" s="70" t="s">
        <v>35</v>
      </c>
      <c r="B31" s="70"/>
      <c r="C31" s="70"/>
      <c r="D31" s="70"/>
      <c r="E31" s="70"/>
      <c r="F31" s="11"/>
      <c r="G31" s="11"/>
      <c r="H31" s="11"/>
    </row>
    <row r="32" spans="1:8">
      <c r="A32" s="70" t="s">
        <v>18</v>
      </c>
      <c r="B32" s="70"/>
      <c r="C32" s="70"/>
      <c r="D32" s="70"/>
      <c r="E32" s="70"/>
    </row>
    <row r="33" spans="1:5">
      <c r="A33" s="35"/>
      <c r="B33" s="35"/>
      <c r="C33" s="35"/>
      <c r="D33" s="35"/>
      <c r="E33" s="35"/>
    </row>
    <row r="34" spans="1:5">
      <c r="A34" s="73" t="s">
        <v>5</v>
      </c>
      <c r="B34" s="73"/>
      <c r="C34" s="73"/>
      <c r="D34" s="73"/>
      <c r="E34" s="73"/>
    </row>
    <row r="35" spans="1:5">
      <c r="A35" s="70" t="s">
        <v>18</v>
      </c>
      <c r="B35" s="70"/>
      <c r="C35" s="70"/>
      <c r="D35" s="70"/>
      <c r="E35" s="70"/>
    </row>
    <row r="36" spans="1:5" ht="13.9" customHeight="1">
      <c r="A36" s="71" t="s">
        <v>31</v>
      </c>
      <c r="B36" s="71"/>
      <c r="C36" s="71"/>
      <c r="D36" s="71"/>
      <c r="E36" s="5"/>
    </row>
    <row r="37" spans="1:5">
      <c r="B37" s="72" t="s">
        <v>19</v>
      </c>
      <c r="C37" s="72"/>
      <c r="D37" s="72"/>
      <c r="E37" s="6" t="s">
        <v>6</v>
      </c>
    </row>
    <row r="38" spans="1:5">
      <c r="A38" s="36"/>
      <c r="B38" s="36"/>
      <c r="C38" s="36"/>
      <c r="D38" s="36"/>
      <c r="E38" s="36"/>
    </row>
    <row r="39" spans="1:5" ht="13.9" customHeight="1">
      <c r="A39" s="71" t="s">
        <v>32</v>
      </c>
      <c r="B39" s="71"/>
      <c r="C39" s="71"/>
      <c r="D39" s="71"/>
      <c r="E39" s="5"/>
    </row>
    <row r="40" spans="1:5">
      <c r="B40" s="72" t="s">
        <v>19</v>
      </c>
      <c r="C40" s="72"/>
      <c r="D40" s="72"/>
      <c r="E40" s="6" t="s">
        <v>6</v>
      </c>
    </row>
    <row r="44" spans="1:5">
      <c r="A44" s="2" t="s">
        <v>40</v>
      </c>
    </row>
    <row r="45" spans="1:5">
      <c r="A45" s="11" t="s">
        <v>36</v>
      </c>
    </row>
    <row r="46" spans="1:5">
      <c r="A46" s="2" t="s">
        <v>41</v>
      </c>
      <c r="B46" s="13">
        <f>'2кв'!B50</f>
        <v>17784.351999999999</v>
      </c>
    </row>
    <row r="47" spans="1:5">
      <c r="A47" s="16" t="s">
        <v>44</v>
      </c>
      <c r="B47" s="14"/>
    </row>
    <row r="48" spans="1:5">
      <c r="A48" s="2" t="s">
        <v>38</v>
      </c>
      <c r="B48" s="14">
        <v>14354.82</v>
      </c>
    </row>
    <row r="49" spans="1:2" ht="30">
      <c r="A49" s="38" t="s">
        <v>39</v>
      </c>
      <c r="B49" s="14">
        <f>E26</f>
        <v>8722.5120000000006</v>
      </c>
    </row>
    <row r="50" spans="1:2">
      <c r="A50" s="15" t="s">
        <v>37</v>
      </c>
      <c r="B50" s="17">
        <f>B46+B48-B49</f>
        <v>23416.659999999996</v>
      </c>
    </row>
    <row r="56" spans="1:2">
      <c r="A56" s="2" t="s">
        <v>47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view="pageBreakPreview" topLeftCell="A34" zoomScaleSheetLayoutView="100" workbookViewId="0">
      <selection activeCell="B47" sqref="B47"/>
    </sheetView>
  </sheetViews>
  <sheetFormatPr defaultColWidth="9.140625" defaultRowHeight="15"/>
  <cols>
    <col min="1" max="1" width="33.710937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3.5703125" style="2" customWidth="1"/>
    <col min="9" max="16384" width="9.140625" style="2"/>
  </cols>
  <sheetData>
    <row r="1" spans="1:5" ht="15.75">
      <c r="A1" s="78" t="s">
        <v>11</v>
      </c>
      <c r="B1" s="78"/>
      <c r="C1" s="78"/>
      <c r="D1" s="78"/>
      <c r="E1" s="78"/>
    </row>
    <row r="2" spans="1:5" ht="42.75" customHeight="1">
      <c r="A2" s="79" t="s">
        <v>12</v>
      </c>
      <c r="B2" s="80"/>
      <c r="C2" s="80"/>
      <c r="D2" s="80"/>
      <c r="E2" s="80"/>
    </row>
    <row r="3" spans="1:5">
      <c r="A3" s="81" t="s">
        <v>55</v>
      </c>
      <c r="B3" s="81"/>
      <c r="C3" s="81"/>
      <c r="D3" s="81"/>
      <c r="E3" s="81"/>
    </row>
    <row r="4" spans="1:5" s="1" customFormat="1" ht="15.75">
      <c r="A4" s="25" t="s">
        <v>13</v>
      </c>
      <c r="B4" s="4"/>
      <c r="C4" s="4"/>
      <c r="D4" s="85" t="s">
        <v>56</v>
      </c>
      <c r="E4" s="85"/>
    </row>
    <row r="5" spans="1:5">
      <c r="A5" s="40"/>
      <c r="B5" s="4"/>
      <c r="C5" s="4"/>
      <c r="D5" s="4"/>
      <c r="E5" s="4"/>
    </row>
    <row r="6" spans="1:5">
      <c r="A6" s="70" t="s">
        <v>0</v>
      </c>
      <c r="B6" s="70"/>
      <c r="C6" s="70"/>
      <c r="D6" s="70"/>
      <c r="E6" s="70"/>
    </row>
    <row r="7" spans="1:5">
      <c r="A7" s="82" t="s">
        <v>26</v>
      </c>
      <c r="B7" s="82"/>
      <c r="C7" s="82"/>
      <c r="D7" s="82"/>
      <c r="E7" s="82"/>
    </row>
    <row r="8" spans="1:5">
      <c r="A8" s="74" t="s">
        <v>1</v>
      </c>
      <c r="B8" s="74"/>
      <c r="C8" s="74"/>
      <c r="D8" s="74"/>
      <c r="E8" s="74"/>
    </row>
    <row r="9" spans="1:5">
      <c r="A9" s="70" t="s">
        <v>27</v>
      </c>
      <c r="B9" s="70"/>
      <c r="C9" s="70"/>
      <c r="D9" s="70"/>
      <c r="E9" s="70"/>
    </row>
    <row r="10" spans="1:5" ht="26.25" customHeight="1">
      <c r="A10" s="83" t="s">
        <v>14</v>
      </c>
      <c r="B10" s="84"/>
      <c r="C10" s="84"/>
      <c r="D10" s="84"/>
      <c r="E10" s="84"/>
    </row>
    <row r="11" spans="1:5" ht="29.45" customHeight="1">
      <c r="A11" s="70" t="s">
        <v>28</v>
      </c>
      <c r="B11" s="70"/>
      <c r="C11" s="70"/>
      <c r="D11" s="70"/>
      <c r="E11" s="70"/>
    </row>
    <row r="12" spans="1:5" ht="14.25" customHeight="1">
      <c r="A12" s="74" t="s">
        <v>15</v>
      </c>
      <c r="B12" s="75"/>
      <c r="C12" s="75"/>
      <c r="D12" s="75"/>
      <c r="E12" s="75"/>
    </row>
    <row r="13" spans="1:5">
      <c r="A13" s="70" t="s">
        <v>22</v>
      </c>
      <c r="B13" s="70"/>
      <c r="C13" s="70"/>
      <c r="D13" s="70"/>
      <c r="E13" s="70"/>
    </row>
    <row r="14" spans="1:5" ht="14.25" customHeight="1">
      <c r="A14" s="74" t="s">
        <v>2</v>
      </c>
      <c r="B14" s="75"/>
      <c r="C14" s="75"/>
      <c r="D14" s="75"/>
      <c r="E14" s="75"/>
    </row>
    <row r="15" spans="1:5">
      <c r="A15" s="70" t="s">
        <v>23</v>
      </c>
      <c r="B15" s="70"/>
      <c r="C15" s="70"/>
      <c r="D15" s="70"/>
      <c r="E15" s="70"/>
    </row>
    <row r="16" spans="1:5">
      <c r="A16" s="74" t="s">
        <v>16</v>
      </c>
      <c r="B16" s="75"/>
      <c r="C16" s="75"/>
      <c r="D16" s="75"/>
      <c r="E16" s="75"/>
    </row>
    <row r="17" spans="1:8" ht="27" customHeight="1">
      <c r="A17" s="70" t="s">
        <v>17</v>
      </c>
      <c r="B17" s="70"/>
      <c r="C17" s="70"/>
      <c r="D17" s="70"/>
      <c r="E17" s="70"/>
    </row>
    <row r="18" spans="1:8" ht="60.75" customHeight="1">
      <c r="A18" s="70" t="s">
        <v>29</v>
      </c>
      <c r="B18" s="70"/>
      <c r="C18" s="70"/>
      <c r="D18" s="70"/>
      <c r="E18" s="70"/>
    </row>
    <row r="19" spans="1:8" ht="30.75" customHeight="1">
      <c r="A19" s="76" t="s">
        <v>30</v>
      </c>
      <c r="B19" s="76"/>
      <c r="C19" s="76"/>
      <c r="D19" s="76"/>
      <c r="E19" s="76"/>
    </row>
    <row r="20" spans="1:8">
      <c r="A20" s="76"/>
      <c r="B20" s="76"/>
      <c r="C20" s="76"/>
      <c r="D20" s="76"/>
      <c r="E20" s="76"/>
      <c r="F20" s="2">
        <v>264.8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18" t="s">
        <v>45</v>
      </c>
      <c r="B22" s="9" t="s">
        <v>42</v>
      </c>
      <c r="C22" s="3" t="s">
        <v>4</v>
      </c>
      <c r="D22" s="3">
        <v>7.08</v>
      </c>
      <c r="E22" s="8">
        <f>D22*F20*G20</f>
        <v>5624.3520000000008</v>
      </c>
    </row>
    <row r="23" spans="1:8">
      <c r="A23" s="7" t="s">
        <v>43</v>
      </c>
      <c r="B23" s="9" t="s">
        <v>24</v>
      </c>
      <c r="C23" s="3" t="s">
        <v>4</v>
      </c>
      <c r="D23" s="3">
        <v>3.9</v>
      </c>
      <c r="E23" s="8">
        <f>D23*F20*3</f>
        <v>3098.16</v>
      </c>
    </row>
    <row r="24" spans="1:8">
      <c r="A24" s="7" t="s">
        <v>33</v>
      </c>
      <c r="B24" s="9" t="s">
        <v>63</v>
      </c>
      <c r="C24" s="19" t="s">
        <v>34</v>
      </c>
      <c r="D24" s="19"/>
      <c r="E24" s="20">
        <f>305.94</f>
        <v>305.94</v>
      </c>
    </row>
    <row r="25" spans="1:8" ht="15.75">
      <c r="A25" s="43" t="s">
        <v>59</v>
      </c>
      <c r="B25" s="24" t="s">
        <v>60</v>
      </c>
      <c r="C25" s="3" t="s">
        <v>61</v>
      </c>
      <c r="D25" s="3">
        <v>32</v>
      </c>
      <c r="E25" s="8">
        <f>32*235.95</f>
        <v>7550.4</v>
      </c>
    </row>
    <row r="26" spans="1:8" s="11" customFormat="1" ht="14.25">
      <c r="A26" s="10" t="s">
        <v>25</v>
      </c>
      <c r="B26" s="21"/>
      <c r="C26" s="22"/>
      <c r="D26" s="22"/>
      <c r="E26" s="23">
        <f>SUM(E22:E25)</f>
        <v>16578.851999999999</v>
      </c>
    </row>
    <row r="28" spans="1:8" ht="30.75" customHeight="1">
      <c r="A28" s="77" t="s">
        <v>62</v>
      </c>
      <c r="B28" s="77"/>
      <c r="C28" s="77"/>
      <c r="D28" s="77"/>
      <c r="E28" s="77"/>
    </row>
    <row r="29" spans="1:8" ht="28.5" customHeight="1">
      <c r="A29" s="70" t="s">
        <v>21</v>
      </c>
      <c r="B29" s="70"/>
      <c r="C29" s="70"/>
      <c r="D29" s="70"/>
      <c r="E29" s="70"/>
    </row>
    <row r="30" spans="1:8" ht="13.9" customHeight="1">
      <c r="A30" s="70" t="s">
        <v>20</v>
      </c>
      <c r="B30" s="70"/>
      <c r="C30" s="70"/>
      <c r="D30" s="70"/>
      <c r="E30" s="70"/>
      <c r="F30" s="11"/>
      <c r="G30" s="11"/>
      <c r="H30" s="12"/>
    </row>
    <row r="31" spans="1:8" ht="28.5" customHeight="1">
      <c r="A31" s="70" t="s">
        <v>35</v>
      </c>
      <c r="B31" s="70"/>
      <c r="C31" s="70"/>
      <c r="D31" s="70"/>
      <c r="E31" s="70"/>
      <c r="F31" s="11"/>
      <c r="G31" s="11"/>
      <c r="H31" s="11"/>
    </row>
    <row r="32" spans="1:8">
      <c r="A32" s="70" t="s">
        <v>18</v>
      </c>
      <c r="B32" s="70"/>
      <c r="C32" s="70"/>
      <c r="D32" s="70"/>
      <c r="E32" s="70"/>
    </row>
    <row r="33" spans="1:5">
      <c r="A33" s="41"/>
      <c r="B33" s="41"/>
      <c r="C33" s="41"/>
      <c r="D33" s="41"/>
      <c r="E33" s="41"/>
    </row>
    <row r="34" spans="1:5">
      <c r="A34" s="73" t="s">
        <v>5</v>
      </c>
      <c r="B34" s="73"/>
      <c r="C34" s="73"/>
      <c r="D34" s="73"/>
      <c r="E34" s="73"/>
    </row>
    <row r="35" spans="1:5">
      <c r="A35" s="70" t="s">
        <v>18</v>
      </c>
      <c r="B35" s="70"/>
      <c r="C35" s="70"/>
      <c r="D35" s="70"/>
      <c r="E35" s="70"/>
    </row>
    <row r="36" spans="1:5" ht="13.9" customHeight="1">
      <c r="A36" s="71" t="s">
        <v>31</v>
      </c>
      <c r="B36" s="71"/>
      <c r="C36" s="71"/>
      <c r="D36" s="71"/>
      <c r="E36" s="5"/>
    </row>
    <row r="37" spans="1:5">
      <c r="B37" s="72" t="s">
        <v>19</v>
      </c>
      <c r="C37" s="72"/>
      <c r="D37" s="72"/>
      <c r="E37" s="6" t="s">
        <v>6</v>
      </c>
    </row>
    <row r="38" spans="1:5">
      <c r="A38" s="39"/>
      <c r="B38" s="39"/>
      <c r="C38" s="39"/>
      <c r="D38" s="39"/>
      <c r="E38" s="39"/>
    </row>
    <row r="39" spans="1:5" ht="13.9" customHeight="1">
      <c r="A39" s="71" t="s">
        <v>32</v>
      </c>
      <c r="B39" s="71"/>
      <c r="C39" s="71"/>
      <c r="D39" s="71"/>
      <c r="E39" s="5"/>
    </row>
    <row r="40" spans="1:5">
      <c r="B40" s="72" t="s">
        <v>19</v>
      </c>
      <c r="C40" s="72"/>
      <c r="D40" s="72"/>
      <c r="E40" s="6" t="s">
        <v>6</v>
      </c>
    </row>
    <row r="44" spans="1:5">
      <c r="A44" s="2" t="s">
        <v>40</v>
      </c>
    </row>
    <row r="45" spans="1:5">
      <c r="A45" s="11" t="s">
        <v>36</v>
      </c>
    </row>
    <row r="46" spans="1:5">
      <c r="A46" s="2" t="s">
        <v>41</v>
      </c>
      <c r="B46" s="13">
        <f>'3кв'!B50</f>
        <v>23416.659999999996</v>
      </c>
    </row>
    <row r="47" spans="1:5">
      <c r="A47" s="16" t="s">
        <v>44</v>
      </c>
      <c r="B47" s="14"/>
    </row>
    <row r="48" spans="1:5">
      <c r="A48" s="2" t="s">
        <v>38</v>
      </c>
      <c r="B48" s="14">
        <v>14354.82</v>
      </c>
    </row>
    <row r="49" spans="1:2" ht="30">
      <c r="A49" s="42" t="s">
        <v>39</v>
      </c>
      <c r="B49" s="14">
        <f>E26</f>
        <v>16578.851999999999</v>
      </c>
    </row>
    <row r="50" spans="1:2">
      <c r="A50" s="15" t="s">
        <v>37</v>
      </c>
      <c r="B50" s="17">
        <f>B46+B48-B49</f>
        <v>21192.627999999997</v>
      </c>
    </row>
    <row r="56" spans="1:2">
      <c r="A56" s="2" t="s">
        <v>47</v>
      </c>
    </row>
  </sheetData>
  <mergeCells count="30"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13" zoomScaleSheetLayoutView="100" workbookViewId="0">
      <selection activeCell="A27" sqref="A27:XFD27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87" t="s">
        <v>64</v>
      </c>
      <c r="B1" s="87"/>
      <c r="C1" s="87"/>
      <c r="D1" s="44"/>
    </row>
    <row r="2" spans="1:5" ht="15.75">
      <c r="A2" s="88" t="s">
        <v>65</v>
      </c>
      <c r="B2" s="88"/>
      <c r="C2" s="88"/>
      <c r="D2" s="45"/>
    </row>
    <row r="3" spans="1:5" ht="15.75">
      <c r="A3" s="88" t="s">
        <v>66</v>
      </c>
      <c r="B3" s="88"/>
      <c r="C3" s="88"/>
      <c r="D3" s="45"/>
    </row>
    <row r="4" spans="1:5" ht="15.75">
      <c r="A4" s="87" t="s">
        <v>85</v>
      </c>
      <c r="B4" s="87"/>
      <c r="C4" s="87"/>
      <c r="D4" s="44"/>
    </row>
    <row r="5" spans="1:5" ht="15.75">
      <c r="A5" s="89"/>
      <c r="B5" s="89"/>
      <c r="C5" s="89"/>
      <c r="D5" s="1"/>
    </row>
    <row r="6" spans="1:5" ht="15.75">
      <c r="A6" s="45"/>
      <c r="B6" s="46" t="s">
        <v>67</v>
      </c>
      <c r="C6" s="47">
        <f>'1кв'!B46</f>
        <v>5216.92</v>
      </c>
      <c r="D6" s="48"/>
    </row>
    <row r="7" spans="1:5" ht="15.75">
      <c r="A7" s="49" t="s">
        <v>68</v>
      </c>
      <c r="B7" s="46" t="s">
        <v>86</v>
      </c>
      <c r="C7" s="47"/>
      <c r="D7" s="48"/>
    </row>
    <row r="8" spans="1:5" ht="15.75">
      <c r="B8" s="50" t="s">
        <v>69</v>
      </c>
      <c r="C8" s="51">
        <f>'1кв'!B48+'2кв'!B48+'3кв'!B48+'4кв'!B48</f>
        <v>57419.28</v>
      </c>
      <c r="D8" s="52"/>
    </row>
    <row r="9" spans="1:5" ht="15.75">
      <c r="A9" s="53"/>
      <c r="B9" s="50" t="s">
        <v>70</v>
      </c>
      <c r="C9" s="54">
        <f>SUM(C8:C8)</f>
        <v>57419.28</v>
      </c>
      <c r="D9" s="48"/>
    </row>
    <row r="10" spans="1:5" ht="15.75">
      <c r="A10" s="1"/>
      <c r="B10" s="86"/>
      <c r="C10" s="86"/>
      <c r="D10" s="55"/>
    </row>
    <row r="11" spans="1:5" ht="15.75">
      <c r="A11" s="56" t="s">
        <v>71</v>
      </c>
      <c r="B11" s="57" t="s">
        <v>45</v>
      </c>
      <c r="C11" s="65">
        <f>'1кв'!E22+'2кв'!E22+'3кв'!E22+'4кв'!E22</f>
        <v>21671.232000000004</v>
      </c>
      <c r="D11" s="55"/>
    </row>
    <row r="12" spans="1:5" ht="15.75">
      <c r="A12" s="56"/>
      <c r="B12" s="7" t="s">
        <v>43</v>
      </c>
      <c r="C12" s="65">
        <f>'1кв'!E23+'2кв'!E23+'3кв'!E23+'4кв'!E23</f>
        <v>11916</v>
      </c>
      <c r="D12" s="55"/>
    </row>
    <row r="13" spans="1:5" ht="15.75">
      <c r="A13" s="1"/>
      <c r="B13" s="7" t="s">
        <v>33</v>
      </c>
      <c r="C13" s="65">
        <f>'1кв'!E24+'2кв'!E24+'3кв'!E24+'4кв'!E24</f>
        <v>305.94</v>
      </c>
      <c r="D13" s="55"/>
      <c r="E13" s="58"/>
    </row>
    <row r="14" spans="1:5" ht="15.75">
      <c r="A14" s="56"/>
      <c r="B14" s="59" t="s">
        <v>87</v>
      </c>
      <c r="C14" s="66">
        <f>'4кв'!E25</f>
        <v>7550.4</v>
      </c>
      <c r="D14" s="55"/>
    </row>
    <row r="15" spans="1:5" ht="15.75">
      <c r="A15" s="56"/>
      <c r="B15" s="60" t="s">
        <v>72</v>
      </c>
      <c r="C15" s="66">
        <f>0</f>
        <v>0</v>
      </c>
      <c r="D15" s="55"/>
    </row>
    <row r="16" spans="1:5" ht="15.75">
      <c r="A16" s="56"/>
      <c r="B16" s="60" t="s">
        <v>73</v>
      </c>
      <c r="C16" s="67"/>
      <c r="D16" s="55"/>
    </row>
    <row r="17" spans="1:5" ht="15.75">
      <c r="A17" s="1"/>
      <c r="B17" s="61" t="s">
        <v>74</v>
      </c>
      <c r="C17" s="68">
        <f>SUM(C11:C15)</f>
        <v>41443.572000000007</v>
      </c>
      <c r="D17" s="55">
        <f>'1кв'!E26+'2кв'!E26+'3кв'!E26+'4кв'!E26</f>
        <v>41443.572</v>
      </c>
      <c r="E17" s="58"/>
    </row>
    <row r="18" spans="1:5" ht="15.75">
      <c r="A18" s="1"/>
      <c r="B18" s="69"/>
      <c r="C18" s="68"/>
      <c r="D18" s="55"/>
      <c r="E18" s="58"/>
    </row>
    <row r="19" spans="1:5" ht="15.75">
      <c r="A19" s="1"/>
      <c r="B19" s="62" t="s">
        <v>75</v>
      </c>
      <c r="C19" s="68">
        <f>C6+C9-C17</f>
        <v>21192.62799999999</v>
      </c>
      <c r="D19" s="55"/>
    </row>
    <row r="20" spans="1:5" ht="15.75">
      <c r="A20" s="1"/>
      <c r="B20" s="49"/>
      <c r="C20" s="49"/>
      <c r="D20" s="55"/>
    </row>
    <row r="21" spans="1:5" ht="15.75">
      <c r="A21" s="1"/>
      <c r="B21" s="63" t="s">
        <v>76</v>
      </c>
      <c r="C21" s="63"/>
      <c r="D21" s="55"/>
    </row>
    <row r="22" spans="1:5" ht="15.75">
      <c r="A22" s="1"/>
      <c r="B22" s="63" t="s">
        <v>77</v>
      </c>
      <c r="C22" s="63">
        <v>4784.9399999999996</v>
      </c>
      <c r="D22" s="55"/>
    </row>
    <row r="23" spans="1:5" ht="15.75">
      <c r="A23" s="1"/>
      <c r="B23" s="64" t="s">
        <v>78</v>
      </c>
      <c r="C23" s="64">
        <v>4784.9399999999996</v>
      </c>
      <c r="D23" s="55"/>
    </row>
    <row r="24" spans="1:5" ht="15.75">
      <c r="A24" s="1"/>
      <c r="B24" s="63" t="s">
        <v>79</v>
      </c>
      <c r="C24" s="63">
        <f>C23-C22</f>
        <v>0</v>
      </c>
      <c r="D24" s="55"/>
    </row>
    <row r="25" spans="1:5" ht="15.75">
      <c r="A25" s="1"/>
      <c r="B25" s="49"/>
      <c r="C25" s="49"/>
      <c r="D25" s="55"/>
    </row>
    <row r="26" spans="1:5" ht="15.75">
      <c r="A26" s="1"/>
      <c r="B26" s="49"/>
      <c r="C26" s="49"/>
      <c r="D26" s="55"/>
    </row>
    <row r="27" spans="1:5" ht="15.75">
      <c r="A27" s="1"/>
      <c r="B27" s="49"/>
      <c r="C27" s="49"/>
      <c r="D27" s="55"/>
    </row>
    <row r="28" spans="1:5" ht="15.75">
      <c r="A28" s="1"/>
      <c r="B28" s="49"/>
      <c r="C28" s="49"/>
      <c r="D28" s="55"/>
    </row>
    <row r="29" spans="1:5" ht="15.75">
      <c r="A29" s="1" t="s">
        <v>80</v>
      </c>
      <c r="B29" s="49" t="s">
        <v>81</v>
      </c>
      <c r="C29" s="49"/>
      <c r="D29" s="55"/>
    </row>
    <row r="30" spans="1:5" ht="15.75">
      <c r="A30" s="1"/>
      <c r="B30" s="49" t="s">
        <v>82</v>
      </c>
      <c r="C30" s="49"/>
      <c r="D30" s="55"/>
    </row>
    <row r="31" spans="1:5" ht="15.75">
      <c r="A31" s="1"/>
      <c r="B31" s="49" t="s">
        <v>83</v>
      </c>
      <c r="C31" s="49"/>
      <c r="D31" s="55"/>
    </row>
    <row r="32" spans="1:5" ht="15.75">
      <c r="A32" s="1"/>
      <c r="B32" s="49"/>
      <c r="C32" s="49"/>
      <c r="D32" s="55"/>
    </row>
    <row r="33" spans="1:4" ht="15.75">
      <c r="A33" s="1"/>
      <c r="B33" s="49"/>
      <c r="C33" s="49"/>
      <c r="D33" s="55"/>
    </row>
    <row r="34" spans="1:4" ht="15.75">
      <c r="A34" s="1"/>
      <c r="B34" s="49" t="s">
        <v>84</v>
      </c>
      <c r="C34" s="49"/>
      <c r="D34" s="55"/>
    </row>
    <row r="35" spans="1:4" ht="15.75">
      <c r="A35" s="1"/>
      <c r="B35" s="49"/>
      <c r="C35" s="49"/>
      <c r="D35" s="55"/>
    </row>
    <row r="36" spans="1:4" ht="15.75">
      <c r="A36" s="1"/>
      <c r="B36" s="49"/>
      <c r="C36" s="49"/>
      <c r="D36" s="55"/>
    </row>
    <row r="37" spans="1:4" ht="15.75">
      <c r="A37" s="1"/>
      <c r="B37" s="49"/>
      <c r="C37" s="49"/>
      <c r="D37" s="55"/>
    </row>
    <row r="38" spans="1:4" ht="15.75">
      <c r="A38" s="1"/>
      <c r="B38" s="49"/>
      <c r="C38" s="49"/>
      <c r="D38" s="5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2023-03-02T10:56:55Z</dcterms:modified>
</cp:coreProperties>
</file>