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filterPrivacy="1" defaultThemeVersion="124226"/>
  <bookViews>
    <workbookView xWindow="240" yWindow="105" windowWidth="14805" windowHeight="8010" activeTab="4"/>
  </bookViews>
  <sheets>
    <sheet name="1кв" sheetId="21" r:id="rId1"/>
    <sheet name="2кв" sheetId="22" r:id="rId2"/>
    <sheet name="3кв" sheetId="23" r:id="rId3"/>
    <sheet name="4кв" sheetId="24" r:id="rId4"/>
    <sheet name="отчет" sheetId="25" r:id="rId5"/>
  </sheets>
  <definedNames>
    <definedName name="_xlnm.Print_Area" localSheetId="0">'1кв'!$A$1:$E$48</definedName>
    <definedName name="_xlnm.Print_Area" localSheetId="1">'2кв'!$A$1:$E$48</definedName>
    <definedName name="_xlnm.Print_Area" localSheetId="2">'3кв'!$A$1:$E$48</definedName>
    <definedName name="_xlnm.Print_Area" localSheetId="3">'4кв'!$A$1:$E$47</definedName>
    <definedName name="_xlnm.Print_Area" localSheetId="4">отчет!$A$1:$C$38</definedName>
  </definedNames>
  <calcPr calcId="124519"/>
</workbook>
</file>

<file path=xl/calcChain.xml><?xml version="1.0" encoding="utf-8"?>
<calcChain xmlns="http://schemas.openxmlformats.org/spreadsheetml/2006/main">
  <c r="C18" i="25"/>
  <c r="C16" s="1"/>
  <c r="C14"/>
  <c r="C13"/>
  <c r="C12"/>
  <c r="C11"/>
  <c r="B45" i="24"/>
  <c r="C8" i="25" s="1"/>
  <c r="C9" s="1"/>
  <c r="C6"/>
  <c r="B43" i="24"/>
  <c r="E25"/>
  <c r="C26" i="25"/>
  <c r="C20" l="1"/>
  <c r="C21" s="1"/>
  <c r="E24" i="24" l="1"/>
  <c r="E22"/>
  <c r="E26" l="1"/>
  <c r="B46" s="1"/>
  <c r="B47" s="1"/>
  <c r="B44" i="23"/>
  <c r="E27" i="21"/>
  <c r="E27" i="22"/>
  <c r="E27" i="23"/>
  <c r="E24" l="1"/>
  <c r="E22"/>
  <c r="B47" l="1"/>
  <c r="E24" i="22" l="1"/>
  <c r="E22"/>
  <c r="B47" l="1"/>
  <c r="E25" i="21"/>
  <c r="E23"/>
  <c r="E22"/>
  <c r="B47" l="1"/>
  <c r="B48" s="1"/>
  <c r="B48" i="23" l="1"/>
  <c r="B44" i="22"/>
  <c r="B48" s="1"/>
</calcChain>
</file>

<file path=xl/sharedStrings.xml><?xml version="1.0" encoding="utf-8"?>
<sst xmlns="http://schemas.openxmlformats.org/spreadsheetml/2006/main" count="267" uniqueCount="101">
  <si>
    <t>Собственники помещений в многоквартирном доме, расположенном по адресу:</t>
  </si>
  <si>
    <t>(указывается адрес нахождения многоквартирного дома)</t>
  </si>
  <si>
    <t>(указывается лицо, оказывающее работы (услуги) по содержанию и ремонту общего имущества в многоквартирном доме)</t>
  </si>
  <si>
    <t>Единица измерения работы (услуги)</t>
  </si>
  <si>
    <t>1 м2, руб</t>
  </si>
  <si>
    <t>Подписи Сторон:</t>
  </si>
  <si>
    <t>(подпись)</t>
  </si>
  <si>
    <t xml:space="preserve">Наименование вида работы
(услуги)2
</t>
  </si>
  <si>
    <t xml:space="preserve">Цена
выполненной работы (оказанной услуги), в рублях
</t>
  </si>
  <si>
    <t xml:space="preserve">Стоимость 3/
сметная стоимость 4 выполненной работы (оказанной услуги) за единицу
</t>
  </si>
  <si>
    <t xml:space="preserve">Периодичность/
количественный показатель выполненной работы (оказанной услуги)
</t>
  </si>
  <si>
    <t xml:space="preserve">АКТ № </t>
  </si>
  <si>
    <t>приемки оказанных услуг и (или) выполненных работ по содержанию
и текущему ремонту общего имущества в многоквартирном доме</t>
  </si>
  <si>
    <t>г. Россошь</t>
  </si>
  <si>
    <t xml:space="preserve">                                                                                                                    (указывается Ф.И.О. уполномоченного собственника помещения в многоквартирном доме либо председателя Совета многоквартирного дома 1)</t>
  </si>
  <si>
    <t xml:space="preserve">            (указывается решение общего собрания собственников помещений в многоквартирном доме либо доверенность, дата, номер)</t>
  </si>
  <si>
    <t xml:space="preserve">                                                                                                    (указывается Ф.И.О. уполномоченного лица, должность)</t>
  </si>
  <si>
    <r>
      <t xml:space="preserve">действующий на основании </t>
    </r>
    <r>
      <rPr>
        <u/>
        <sz val="11"/>
        <color theme="1"/>
        <rFont val="Times New Roman"/>
        <family val="1"/>
        <charset val="204"/>
      </rPr>
      <t xml:space="preserve">устава </t>
    </r>
    <r>
      <rPr>
        <sz val="11"/>
        <color theme="1"/>
        <rFont val="Times New Roman"/>
        <family val="1"/>
        <charset val="204"/>
      </rPr>
      <t>с другой стороны, совместно именуемые "Стороны", составили настоящий Акт о нижеследующем:</t>
    </r>
  </si>
  <si>
    <t xml:space="preserve"> </t>
  </si>
  <si>
    <t xml:space="preserve"> (должность, Ф.И.О.)</t>
  </si>
  <si>
    <t xml:space="preserve">           4. Претензий по выполнению условий Договора Стороны не имеют.</t>
  </si>
  <si>
    <t xml:space="preserve">           3. Работы (услуги) выполнены (оказаны) полностью, в установленные сроки, с надлежащим качеством.</t>
  </si>
  <si>
    <t>Услуги по дератизации и дезинфекции</t>
  </si>
  <si>
    <t>По заявке собственников или 4 раза в год</t>
  </si>
  <si>
    <r>
      <t xml:space="preserve">с одной стороны, и </t>
    </r>
    <r>
      <rPr>
        <b/>
        <u/>
        <sz val="11"/>
        <color theme="1"/>
        <rFont val="Times New Roman"/>
        <family val="1"/>
        <charset val="204"/>
      </rPr>
      <t>ООО ЖКХ Локомотив" г. Россошь</t>
    </r>
  </si>
  <si>
    <r>
      <t xml:space="preserve">именуемый в дальнейшем "Исполнитель", в лице </t>
    </r>
    <r>
      <rPr>
        <b/>
        <u/>
        <sz val="11"/>
        <color theme="1"/>
        <rFont val="Times New Roman"/>
        <family val="1"/>
        <charset val="204"/>
      </rPr>
      <t>Директора Шевченко Григория Александровича</t>
    </r>
  </si>
  <si>
    <t>постоянно</t>
  </si>
  <si>
    <t>Итого:</t>
  </si>
  <si>
    <t>руб.</t>
  </si>
  <si>
    <r>
      <t xml:space="preserve">Исполнитель - </t>
    </r>
    <r>
      <rPr>
        <b/>
        <sz val="11"/>
        <color theme="1"/>
        <rFont val="Times New Roman"/>
        <family val="1"/>
        <charset val="204"/>
      </rPr>
      <t>ООО ЖКХ "Локомотив", в лице директора Шевченко Г.А.</t>
    </r>
  </si>
  <si>
    <t>Настоящий Акт составлен в 2-х экземплярах, имеющий одинаковую юридическую силу, по одному для каждой Стороны.</t>
  </si>
  <si>
    <t>Информация для собственников:</t>
  </si>
  <si>
    <t>в т.ч. Оплачено</t>
  </si>
  <si>
    <t xml:space="preserve">Итого остаток на конец квартала </t>
  </si>
  <si>
    <t>Работы по содержанию и тек. ремонту</t>
  </si>
  <si>
    <t>Остаток на начало квартала</t>
  </si>
  <si>
    <t>Услуги по содержанию многоквартирного дома ( без стоимости услуги проверки вентканалов, услуги дератизации и дезинсекции )</t>
  </si>
  <si>
    <t>определена приложением № 9 к договору</t>
  </si>
  <si>
    <t xml:space="preserve">именуемый в дальнейшем "Заказчик", в лице  </t>
  </si>
  <si>
    <r>
      <t xml:space="preserve">Заказчик - </t>
    </r>
    <r>
      <rPr>
        <b/>
        <sz val="10.5"/>
        <color theme="1"/>
        <rFont val="Times New Roman"/>
        <family val="1"/>
        <charset val="204"/>
      </rPr>
      <t xml:space="preserve">Собственники МКД, в лице председателя совета дома </t>
    </r>
  </si>
  <si>
    <r>
      <t xml:space="preserve">являющегося собственником квартиры </t>
    </r>
    <r>
      <rPr>
        <u/>
        <sz val="11"/>
        <color theme="1"/>
        <rFont val="Times New Roman"/>
        <family val="1"/>
        <charset val="204"/>
      </rPr>
      <t>№  ,</t>
    </r>
    <r>
      <rPr>
        <sz val="11"/>
        <color theme="1"/>
        <rFont val="Times New Roman"/>
        <family val="1"/>
        <charset val="204"/>
      </rPr>
      <t xml:space="preserve">находящейся в данном многоквартирном доме, действующего на основании </t>
    </r>
    <r>
      <rPr>
        <u/>
        <sz val="11"/>
        <color theme="1"/>
        <rFont val="Times New Roman"/>
        <family val="1"/>
        <charset val="204"/>
      </rPr>
      <t>протокола общего собрания собственников №    от __________</t>
    </r>
  </si>
  <si>
    <r>
      <t xml:space="preserve">        1. Исполнителем предъявлены к приемке следующие оказанные на основании договора управления многоквартирным домом или договора оказания услуг по содержанию и (или) выполнению работ по ремонту общего имущества в многоквартирном доме либо договора подряда по выполнению работ по ремонту общего имущества в многоквартирном доме (указать нужное)   </t>
    </r>
    <r>
      <rPr>
        <u/>
        <sz val="11"/>
        <color theme="1"/>
        <rFont val="Times New Roman"/>
        <family val="1"/>
        <charset val="204"/>
      </rPr>
      <t>№</t>
    </r>
  </si>
  <si>
    <t>г. Россошь, ул. Лизы Чайкиной 1и</t>
  </si>
  <si>
    <t>1 квартал</t>
  </si>
  <si>
    <t>материалы и прочие расходы</t>
  </si>
  <si>
    <t xml:space="preserve">Общехозяйственные расходы МКД </t>
  </si>
  <si>
    <t>Sдома=766,2м2</t>
  </si>
  <si>
    <r>
      <t>(далее - "Договор") услуги и (или) выполненные работы по содержанию и текущему ремонту общего имущества в многоквартирном доме</t>
    </r>
    <r>
      <rPr>
        <u/>
        <sz val="11"/>
        <color theme="1"/>
        <rFont val="Times New Roman"/>
        <family val="1"/>
        <charset val="204"/>
      </rPr>
      <t xml:space="preserve"> №1и </t>
    </r>
    <r>
      <rPr>
        <sz val="11"/>
        <color theme="1"/>
        <rFont val="Times New Roman"/>
        <family val="1"/>
        <charset val="204"/>
      </rPr>
      <t>расположенном по адресу:</t>
    </r>
    <r>
      <rPr>
        <u/>
        <sz val="11"/>
        <color theme="1"/>
        <rFont val="Times New Roman"/>
        <family val="1"/>
        <charset val="204"/>
      </rPr>
      <t xml:space="preserve"> г. Россошь, ул. Лизы Чайкиной</t>
    </r>
  </si>
  <si>
    <t>Обработка подъездов хлорсодержащими растворами опрыскивание 1 раз в неделю</t>
  </si>
  <si>
    <t>Предъявлено населению 39627,9</t>
  </si>
  <si>
    <t>за 1 квартал 2022 года</t>
  </si>
  <si>
    <t>"31" 03 2022 г.</t>
  </si>
  <si>
    <t xml:space="preserve">           2. Всего за период с "01" 01 2022 г. по "31" 03 2022 г. выполнено работ (оказано услуг) на общую сумму тридцать шесть тысяч шестьсот сорок один  рубль 62 копейки</t>
  </si>
  <si>
    <t>за 2 квартал 2022 года</t>
  </si>
  <si>
    <t>"30" 06 2022 г.</t>
  </si>
  <si>
    <t>2 квартал</t>
  </si>
  <si>
    <t>май</t>
  </si>
  <si>
    <t>Реконструкция качелей, установка стенда (4% стоимости)</t>
  </si>
  <si>
    <t>Предъявлено населению 39633,03</t>
  </si>
  <si>
    <t>за 3 квартал 2022 года</t>
  </si>
  <si>
    <t>"30" 09 2022 г.</t>
  </si>
  <si>
    <t>3 квартал</t>
  </si>
  <si>
    <t>сентябрь</t>
  </si>
  <si>
    <t xml:space="preserve">           2. Всего за период с "01" 04 2022 г. по "30" 06 2022 г. выполнено работ (оказано услуг) на общую сумму тридцать шесть тысяч пятьсот тридцать пять рублей 57 копеек</t>
  </si>
  <si>
    <t>изготовление и монтаж скамейки (кальк)</t>
  </si>
  <si>
    <t xml:space="preserve">           2. Всего за период с "01" 07 2022 г. по "30" 09 2022 г. выполнено работ (оказано услуг) на общую сумму пятьдесят  тысяч шестьсот девяносто восемь рублей 24 копейки</t>
  </si>
  <si>
    <t>Предъявлено населению 42455,16</t>
  </si>
  <si>
    <t>за 4 квартал 2022 года</t>
  </si>
  <si>
    <t>"31" 12 2022 г.</t>
  </si>
  <si>
    <t>ОТЧЕТ</t>
  </si>
  <si>
    <t>О ВЫПОЛНЕННЫХ РАБОТАХ И ДВИЖЕНИИ  СРЕДСТВ</t>
  </si>
  <si>
    <t>НА ЛИЦЕВОМ СЧЕТЕ  за  период  с 01.01.2022г. по 31.12.2022г.</t>
  </si>
  <si>
    <t>Остаток на начало периода</t>
  </si>
  <si>
    <t xml:space="preserve">Доходы: </t>
  </si>
  <si>
    <t>Начислено всего 104810,64</t>
  </si>
  <si>
    <t>Оплачено в текущем периоде по квитанциям</t>
  </si>
  <si>
    <t>Итого доходов:</t>
  </si>
  <si>
    <t>Расходы:</t>
  </si>
  <si>
    <t xml:space="preserve">Услуги по содержанию многоквартирного дома </t>
  </si>
  <si>
    <t xml:space="preserve">Общехозяйственные расходы </t>
  </si>
  <si>
    <t xml:space="preserve">Обработка подъездов хлорсодержащими растворами опрыскивание 1 раз в неделю </t>
  </si>
  <si>
    <t>Стоимость материалов</t>
  </si>
  <si>
    <t>Непредвиденные работы 0ч/ч</t>
  </si>
  <si>
    <t>работы по договору, всего</t>
  </si>
  <si>
    <t>Итого расходов</t>
  </si>
  <si>
    <t>Остаток средств на 01.01.2023</t>
  </si>
  <si>
    <t>Справочно:</t>
  </si>
  <si>
    <t>Задолженность населения по оплате на 01.01.2022г.</t>
  </si>
  <si>
    <t>Задолженность населения по оплате на 01.01.2023г.</t>
  </si>
  <si>
    <t>Прирост (+) / уменьшение (-) задолженности за год</t>
  </si>
  <si>
    <t xml:space="preserve">Получил: </t>
  </si>
  <si>
    <t>Отчет за 2022год.</t>
  </si>
  <si>
    <t>Перечень предлагаемых работ на 2023 год.</t>
  </si>
  <si>
    <t>Предложение по структуре тарифа на 2023 год.</t>
  </si>
  <si>
    <t>_____________________________________________</t>
  </si>
  <si>
    <t>по ж.д. ул. Лизы Чайкиной, д.1и</t>
  </si>
  <si>
    <t>4 квартал</t>
  </si>
  <si>
    <t xml:space="preserve">           2. Всего за период с "01" 10 2022 г. по "31" 12 2022 г. выполнено работ (оказано услуг) на общую сумму сорок три тысячи четыреста сорок три рубля 31 копейка</t>
  </si>
  <si>
    <t>* Изготовление и монтаж скамейки (кальк)</t>
  </si>
  <si>
    <t>* Реконструкция качелей, установка стенда (4% стоимости)</t>
  </si>
  <si>
    <t>в том числе:</t>
  </si>
</sst>
</file>

<file path=xl/styles.xml><?xml version="1.0" encoding="utf-8"?>
<styleSheet xmlns="http://schemas.openxmlformats.org/spreadsheetml/2006/main">
  <numFmts count="4">
    <numFmt numFmtId="43" formatCode="_-* #,##0.00\ _₽_-;\-* #,##0.00\ _₽_-;_-* &quot;-&quot;??\ _₽_-;_-@_-"/>
    <numFmt numFmtId="164" formatCode="#,##0.00_ ;\-#,##0.00\ "/>
    <numFmt numFmtId="165" formatCode="[$-419]General"/>
    <numFmt numFmtId="166" formatCode="#,##0.00\ _₽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.5"/>
      <color theme="1"/>
      <name val="Times New Roman"/>
      <family val="1"/>
      <charset val="204"/>
    </font>
    <font>
      <b/>
      <sz val="10.5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sz val="11"/>
      <color rgb="FF000000"/>
      <name val="Calibri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4" fillId="0" borderId="0"/>
    <xf numFmtId="0" fontId="15" fillId="0" borderId="0"/>
    <xf numFmtId="165" fontId="16" fillId="0" borderId="0"/>
  </cellStyleXfs>
  <cellXfs count="81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wrapText="1"/>
    </xf>
    <xf numFmtId="0" fontId="6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3" fontId="4" fillId="0" borderId="1" xfId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3" fontId="7" fillId="0" borderId="1" xfId="1" applyFont="1" applyBorder="1" applyAlignment="1">
      <alignment horizontal="center" vertical="center" wrapText="1"/>
    </xf>
    <xf numFmtId="0" fontId="7" fillId="0" borderId="0" xfId="0" applyFont="1"/>
    <xf numFmtId="164" fontId="7" fillId="0" borderId="0" xfId="1" applyNumberFormat="1" applyFont="1"/>
    <xf numFmtId="164" fontId="4" fillId="0" borderId="0" xfId="1" applyNumberFormat="1" applyFont="1"/>
    <xf numFmtId="0" fontId="12" fillId="0" borderId="0" xfId="0" applyFont="1"/>
    <xf numFmtId="164" fontId="7" fillId="0" borderId="0" xfId="0" applyNumberFormat="1" applyFont="1"/>
    <xf numFmtId="0" fontId="3" fillId="0" borderId="1" xfId="0" applyFont="1" applyBorder="1" applyAlignment="1">
      <alignment wrapText="1"/>
    </xf>
    <xf numFmtId="0" fontId="13" fillId="0" borderId="1" xfId="0" applyFont="1" applyBorder="1" applyAlignment="1">
      <alignment wrapText="1"/>
    </xf>
    <xf numFmtId="0" fontId="4" fillId="2" borderId="0" xfId="0" applyFont="1" applyFill="1" applyAlignment="1">
      <alignment horizontal="center"/>
    </xf>
    <xf numFmtId="0" fontId="5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17" fillId="0" borderId="0" xfId="0" applyFont="1" applyAlignment="1"/>
    <xf numFmtId="0" fontId="3" fillId="0" borderId="0" xfId="0" applyFont="1" applyAlignment="1"/>
    <xf numFmtId="49" fontId="3" fillId="0" borderId="1" xfId="0" applyNumberFormat="1" applyFont="1" applyBorder="1"/>
    <xf numFmtId="166" fontId="7" fillId="0" borderId="1" xfId="1" applyNumberFormat="1" applyFont="1" applyBorder="1" applyAlignment="1">
      <alignment horizontal="center"/>
    </xf>
    <xf numFmtId="4" fontId="17" fillId="0" borderId="0" xfId="0" applyNumberFormat="1" applyFont="1"/>
    <xf numFmtId="0" fontId="3" fillId="0" borderId="0" xfId="0" applyFont="1" applyAlignment="1">
      <alignment horizontal="left"/>
    </xf>
    <xf numFmtId="49" fontId="3" fillId="0" borderId="1" xfId="0" applyNumberFormat="1" applyFont="1" applyBorder="1" applyAlignment="1"/>
    <xf numFmtId="166" fontId="0" fillId="0" borderId="1" xfId="0" applyNumberFormat="1" applyBorder="1" applyAlignment="1">
      <alignment horizontal="center"/>
    </xf>
    <xf numFmtId="164" fontId="4" fillId="0" borderId="0" xfId="1" applyNumberFormat="1" applyFont="1" applyBorder="1"/>
    <xf numFmtId="0" fontId="3" fillId="0" borderId="0" xfId="0" applyFont="1" applyAlignment="1">
      <alignment horizontal="center"/>
    </xf>
    <xf numFmtId="166" fontId="7" fillId="0" borderId="1" xfId="0" applyNumberFormat="1" applyFont="1" applyBorder="1" applyAlignment="1">
      <alignment horizontal="center"/>
    </xf>
    <xf numFmtId="4" fontId="3" fillId="0" borderId="0" xfId="0" applyNumberFormat="1" applyFont="1"/>
    <xf numFmtId="0" fontId="3" fillId="0" borderId="0" xfId="0" applyFont="1" applyBorder="1"/>
    <xf numFmtId="2" fontId="4" fillId="2" borderId="1" xfId="1" applyNumberFormat="1" applyFont="1" applyFill="1" applyBorder="1" applyAlignment="1">
      <alignment horizontal="center"/>
    </xf>
    <xf numFmtId="43" fontId="0" fillId="0" borderId="0" xfId="0" applyNumberFormat="1"/>
    <xf numFmtId="49" fontId="3" fillId="0" borderId="4" xfId="0" applyNumberFormat="1" applyFont="1" applyBorder="1" applyAlignment="1">
      <alignment vertical="center" wrapText="1"/>
    </xf>
    <xf numFmtId="2" fontId="4" fillId="0" borderId="1" xfId="1" applyNumberFormat="1" applyFont="1" applyBorder="1" applyAlignment="1">
      <alignment horizontal="center"/>
    </xf>
    <xf numFmtId="49" fontId="3" fillId="0" borderId="1" xfId="0" applyNumberFormat="1" applyFont="1" applyBorder="1" applyAlignment="1">
      <alignment vertical="center" wrapText="1"/>
    </xf>
    <xf numFmtId="49" fontId="3" fillId="0" borderId="1" xfId="0" applyNumberFormat="1" applyFont="1" applyBorder="1" applyAlignment="1">
      <alignment horizontal="left"/>
    </xf>
    <xf numFmtId="2" fontId="7" fillId="0" borderId="1" xfId="1" applyNumberFormat="1" applyFont="1" applyBorder="1" applyAlignment="1">
      <alignment horizontal="center"/>
    </xf>
    <xf numFmtId="49" fontId="8" fillId="0" borderId="1" xfId="0" applyNumberFormat="1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2" fontId="4" fillId="0" borderId="1" xfId="1" applyNumberFormat="1" applyFont="1" applyBorder="1" applyAlignment="1">
      <alignment horizontal="right"/>
    </xf>
    <xf numFmtId="43" fontId="4" fillId="0" borderId="1" xfId="1" applyFont="1" applyBorder="1" applyAlignment="1">
      <alignment horizontal="right" vertical="center" wrapText="1"/>
    </xf>
    <xf numFmtId="0" fontId="4" fillId="0" borderId="0" xfId="0" applyFont="1" applyAlignment="1">
      <alignment horizontal="left" wrapText="1"/>
    </xf>
    <xf numFmtId="0" fontId="4" fillId="0" borderId="2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11" fillId="0" borderId="2" xfId="0" applyFont="1" applyBorder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4" fillId="2" borderId="0" xfId="0" applyFont="1" applyFill="1" applyAlignment="1">
      <alignment horizontal="left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7" fillId="0" borderId="2" xfId="0" applyFont="1" applyBorder="1" applyAlignment="1">
      <alignment horizontal="center" wrapText="1"/>
    </xf>
    <xf numFmtId="0" fontId="6" fillId="0" borderId="0" xfId="0" applyFont="1" applyAlignment="1">
      <alignment horizontal="right" wrapText="1"/>
    </xf>
    <xf numFmtId="0" fontId="4" fillId="0" borderId="0" xfId="0" applyFont="1" applyAlignment="1">
      <alignment horizontal="right" wrapText="1"/>
    </xf>
    <xf numFmtId="0" fontId="5" fillId="0" borderId="0" xfId="0" applyFont="1" applyAlignment="1">
      <alignment horizontal="right" wrapText="1"/>
    </xf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9" fontId="3" fillId="0" borderId="1" xfId="0" applyNumberFormat="1" applyFont="1" applyBorder="1" applyAlignment="1">
      <alignment horizontal="left"/>
    </xf>
  </cellXfs>
  <cellStyles count="5">
    <cellStyle name="Excel Built-in Normal" xfId="4"/>
    <cellStyle name="Обычный" xfId="0" builtinId="0"/>
    <cellStyle name="Обычный 2" xfId="2"/>
    <cellStyle name="Обычный 3" xfId="3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8"/>
  <sheetViews>
    <sheetView view="pageBreakPreview" topLeftCell="A19" zoomScaleSheetLayoutView="100" workbookViewId="0">
      <selection activeCell="E28" sqref="E28"/>
    </sheetView>
  </sheetViews>
  <sheetFormatPr defaultColWidth="9.140625" defaultRowHeight="15"/>
  <cols>
    <col min="1" max="1" width="31.5703125" style="2" customWidth="1"/>
    <col min="2" max="2" width="20.28515625" style="2" customWidth="1"/>
    <col min="3" max="3" width="13" style="2" customWidth="1"/>
    <col min="4" max="4" width="16.140625" style="2" customWidth="1"/>
    <col min="5" max="5" width="14.140625" style="2" customWidth="1"/>
    <col min="6" max="6" width="12" style="2" bestFit="1" customWidth="1"/>
    <col min="7" max="16384" width="9.140625" style="2"/>
  </cols>
  <sheetData>
    <row r="1" spans="1:5" ht="15.75">
      <c r="A1" s="69" t="s">
        <v>11</v>
      </c>
      <c r="B1" s="69"/>
      <c r="C1" s="69"/>
      <c r="D1" s="69"/>
      <c r="E1" s="69"/>
    </row>
    <row r="2" spans="1:5" ht="36.75" customHeight="1">
      <c r="A2" s="70" t="s">
        <v>12</v>
      </c>
      <c r="B2" s="71"/>
      <c r="C2" s="71"/>
      <c r="D2" s="71"/>
      <c r="E2" s="71"/>
    </row>
    <row r="3" spans="1:5">
      <c r="A3" s="72" t="s">
        <v>50</v>
      </c>
      <c r="B3" s="72"/>
      <c r="C3" s="72"/>
      <c r="D3" s="72"/>
      <c r="E3" s="72"/>
    </row>
    <row r="4" spans="1:5" s="1" customFormat="1" ht="15.75">
      <c r="A4" s="22" t="s">
        <v>13</v>
      </c>
      <c r="B4" s="4"/>
      <c r="C4" s="4"/>
      <c r="D4" s="76" t="s">
        <v>51</v>
      </c>
      <c r="E4" s="76"/>
    </row>
    <row r="5" spans="1:5">
      <c r="A5" s="25"/>
      <c r="B5" s="4"/>
      <c r="C5" s="4"/>
      <c r="D5" s="4"/>
      <c r="E5" s="21"/>
    </row>
    <row r="6" spans="1:5" ht="15" customHeight="1">
      <c r="A6" s="60" t="s">
        <v>0</v>
      </c>
      <c r="B6" s="60"/>
      <c r="C6" s="60"/>
      <c r="D6" s="60"/>
      <c r="E6" s="60"/>
    </row>
    <row r="7" spans="1:5" ht="17.25" customHeight="1">
      <c r="A7" s="73" t="s">
        <v>42</v>
      </c>
      <c r="B7" s="73"/>
      <c r="C7" s="73"/>
      <c r="D7" s="73"/>
      <c r="E7" s="73"/>
    </row>
    <row r="8" spans="1:5" ht="17.25" customHeight="1">
      <c r="A8" s="65" t="s">
        <v>1</v>
      </c>
      <c r="B8" s="65"/>
      <c r="C8" s="65"/>
      <c r="D8" s="65"/>
      <c r="E8" s="65"/>
    </row>
    <row r="9" spans="1:5" ht="14.25" customHeight="1">
      <c r="A9" s="60" t="s">
        <v>38</v>
      </c>
      <c r="B9" s="60"/>
      <c r="C9" s="60"/>
      <c r="D9" s="60"/>
      <c r="E9" s="60"/>
    </row>
    <row r="10" spans="1:5" ht="22.5" customHeight="1">
      <c r="A10" s="74" t="s">
        <v>14</v>
      </c>
      <c r="B10" s="75"/>
      <c r="C10" s="75"/>
      <c r="D10" s="75"/>
      <c r="E10" s="75"/>
    </row>
    <row r="11" spans="1:5" ht="34.5" customHeight="1">
      <c r="A11" s="60" t="s">
        <v>40</v>
      </c>
      <c r="B11" s="60"/>
      <c r="C11" s="60"/>
      <c r="D11" s="60"/>
      <c r="E11" s="60"/>
    </row>
    <row r="12" spans="1:5" ht="18" customHeight="1">
      <c r="A12" s="65" t="s">
        <v>15</v>
      </c>
      <c r="B12" s="66"/>
      <c r="C12" s="66"/>
      <c r="D12" s="66"/>
      <c r="E12" s="66"/>
    </row>
    <row r="13" spans="1:5" ht="15" customHeight="1">
      <c r="A13" s="60" t="s">
        <v>24</v>
      </c>
      <c r="B13" s="60"/>
      <c r="C13" s="60"/>
      <c r="D13" s="60"/>
      <c r="E13" s="60"/>
    </row>
    <row r="14" spans="1:5" ht="15" customHeight="1">
      <c r="A14" s="65" t="s">
        <v>2</v>
      </c>
      <c r="B14" s="66"/>
      <c r="C14" s="66"/>
      <c r="D14" s="66"/>
      <c r="E14" s="66"/>
    </row>
    <row r="15" spans="1:5" ht="18.75" customHeight="1">
      <c r="A15" s="60" t="s">
        <v>25</v>
      </c>
      <c r="B15" s="60"/>
      <c r="C15" s="60"/>
      <c r="D15" s="60"/>
      <c r="E15" s="60"/>
    </row>
    <row r="16" spans="1:5" ht="20.25" customHeight="1">
      <c r="A16" s="65" t="s">
        <v>16</v>
      </c>
      <c r="B16" s="66"/>
      <c r="C16" s="66"/>
      <c r="D16" s="66"/>
      <c r="E16" s="66"/>
    </row>
    <row r="17" spans="1:7" ht="36.75" customHeight="1">
      <c r="A17" s="60" t="s">
        <v>17</v>
      </c>
      <c r="B17" s="60"/>
      <c r="C17" s="60"/>
      <c r="D17" s="60"/>
      <c r="E17" s="60"/>
    </row>
    <row r="18" spans="1:7" ht="58.9" customHeight="1">
      <c r="A18" s="60" t="s">
        <v>41</v>
      </c>
      <c r="B18" s="60"/>
      <c r="C18" s="60"/>
      <c r="D18" s="60"/>
      <c r="E18" s="60"/>
    </row>
    <row r="19" spans="1:7" ht="35.25" customHeight="1">
      <c r="A19" s="67" t="s">
        <v>47</v>
      </c>
      <c r="B19" s="67"/>
      <c r="C19" s="67"/>
      <c r="D19" s="67"/>
      <c r="E19" s="67"/>
    </row>
    <row r="20" spans="1:7" ht="19.5" customHeight="1">
      <c r="A20" s="67"/>
      <c r="B20" s="67"/>
      <c r="C20" s="67"/>
      <c r="D20" s="67"/>
      <c r="E20" s="67"/>
      <c r="F20" s="2">
        <v>766.2</v>
      </c>
      <c r="G20" s="2">
        <v>3</v>
      </c>
    </row>
    <row r="21" spans="1:7" ht="135">
      <c r="A21" s="3" t="s">
        <v>7</v>
      </c>
      <c r="B21" s="3" t="s">
        <v>10</v>
      </c>
      <c r="C21" s="3" t="s">
        <v>3</v>
      </c>
      <c r="D21" s="3" t="s">
        <v>9</v>
      </c>
      <c r="E21" s="3" t="s">
        <v>8</v>
      </c>
    </row>
    <row r="22" spans="1:7" ht="78.75">
      <c r="A22" s="19" t="s">
        <v>36</v>
      </c>
      <c r="B22" s="9" t="s">
        <v>37</v>
      </c>
      <c r="C22" s="3" t="s">
        <v>4</v>
      </c>
      <c r="D22" s="3">
        <v>11.66</v>
      </c>
      <c r="E22" s="8">
        <f>D22*F20*G20</f>
        <v>26801.675999999999</v>
      </c>
    </row>
    <row r="23" spans="1:7" ht="45">
      <c r="A23" s="7" t="s">
        <v>48</v>
      </c>
      <c r="B23" s="9" t="s">
        <v>43</v>
      </c>
      <c r="C23" s="3" t="s">
        <v>4</v>
      </c>
      <c r="D23" s="3"/>
      <c r="E23" s="8">
        <f>420.66*3</f>
        <v>1261.98</v>
      </c>
    </row>
    <row r="24" spans="1:7" ht="38.25">
      <c r="A24" s="7" t="s">
        <v>22</v>
      </c>
      <c r="B24" s="9" t="s">
        <v>23</v>
      </c>
      <c r="C24" s="3" t="s">
        <v>4</v>
      </c>
      <c r="D24" s="3">
        <v>0</v>
      </c>
      <c r="E24" s="8">
        <v>0</v>
      </c>
    </row>
    <row r="25" spans="1:7" ht="30">
      <c r="A25" s="7" t="s">
        <v>45</v>
      </c>
      <c r="B25" s="9" t="s">
        <v>26</v>
      </c>
      <c r="C25" s="3" t="s">
        <v>4</v>
      </c>
      <c r="D25" s="3">
        <v>3.6</v>
      </c>
      <c r="E25" s="8">
        <f>D25*F20*G20</f>
        <v>8274.9600000000009</v>
      </c>
    </row>
    <row r="26" spans="1:7">
      <c r="A26" s="20" t="s">
        <v>44</v>
      </c>
      <c r="B26" s="9" t="s">
        <v>43</v>
      </c>
      <c r="C26" s="3" t="s">
        <v>28</v>
      </c>
      <c r="D26" s="3"/>
      <c r="E26" s="8">
        <v>303</v>
      </c>
    </row>
    <row r="27" spans="1:7" ht="22.9" customHeight="1">
      <c r="A27" s="10" t="s">
        <v>27</v>
      </c>
      <c r="B27" s="11"/>
      <c r="C27" s="12"/>
      <c r="D27" s="12"/>
      <c r="E27" s="13">
        <f>SUM(E22:E26)</f>
        <v>36641.616000000002</v>
      </c>
    </row>
    <row r="28" spans="1:7" ht="20.45" customHeight="1"/>
    <row r="29" spans="1:7" ht="29.45" customHeight="1">
      <c r="A29" s="68" t="s">
        <v>52</v>
      </c>
      <c r="B29" s="68"/>
      <c r="C29" s="68"/>
      <c r="D29" s="68"/>
      <c r="E29" s="68"/>
    </row>
    <row r="30" spans="1:7" ht="33" customHeight="1">
      <c r="A30" s="60" t="s">
        <v>21</v>
      </c>
      <c r="B30" s="60"/>
      <c r="C30" s="60"/>
      <c r="D30" s="60"/>
      <c r="E30" s="60"/>
    </row>
    <row r="31" spans="1:7">
      <c r="A31" s="60" t="s">
        <v>20</v>
      </c>
      <c r="B31" s="60"/>
      <c r="C31" s="60"/>
      <c r="D31" s="60"/>
      <c r="E31" s="60"/>
    </row>
    <row r="32" spans="1:7">
      <c r="A32" s="60" t="s">
        <v>30</v>
      </c>
      <c r="B32" s="60"/>
      <c r="C32" s="60"/>
      <c r="D32" s="60"/>
      <c r="E32" s="60"/>
    </row>
    <row r="33" spans="1:5">
      <c r="A33" s="60" t="s">
        <v>18</v>
      </c>
      <c r="B33" s="60"/>
      <c r="C33" s="60"/>
      <c r="D33" s="60"/>
      <c r="E33" s="60"/>
    </row>
    <row r="34" spans="1:5">
      <c r="A34" s="64" t="s">
        <v>5</v>
      </c>
      <c r="B34" s="64"/>
      <c r="C34" s="64"/>
      <c r="D34" s="64"/>
      <c r="E34" s="64"/>
    </row>
    <row r="35" spans="1:5">
      <c r="A35" s="60" t="s">
        <v>18</v>
      </c>
      <c r="B35" s="60"/>
      <c r="C35" s="60"/>
      <c r="D35" s="60"/>
      <c r="E35" s="60"/>
    </row>
    <row r="36" spans="1:5">
      <c r="A36" s="61" t="s">
        <v>29</v>
      </c>
      <c r="B36" s="61"/>
      <c r="C36" s="61"/>
      <c r="D36" s="61"/>
      <c r="E36" s="5"/>
    </row>
    <row r="37" spans="1:5">
      <c r="B37" s="62" t="s">
        <v>19</v>
      </c>
      <c r="C37" s="62"/>
      <c r="D37" s="62"/>
      <c r="E37" s="6" t="s">
        <v>6</v>
      </c>
    </row>
    <row r="38" spans="1:5">
      <c r="A38" s="24"/>
      <c r="B38" s="24"/>
      <c r="C38" s="24"/>
      <c r="D38" s="24"/>
      <c r="E38" s="24"/>
    </row>
    <row r="39" spans="1:5">
      <c r="A39" s="63" t="s">
        <v>39</v>
      </c>
      <c r="B39" s="63"/>
      <c r="C39" s="63"/>
      <c r="D39" s="63"/>
      <c r="E39" s="5"/>
    </row>
    <row r="40" spans="1:5">
      <c r="B40" s="62" t="s">
        <v>19</v>
      </c>
      <c r="C40" s="62"/>
      <c r="D40" s="62"/>
      <c r="E40" s="6" t="s">
        <v>6</v>
      </c>
    </row>
    <row r="42" spans="1:5">
      <c r="A42" s="2" t="s">
        <v>46</v>
      </c>
    </row>
    <row r="43" spans="1:5">
      <c r="A43" s="14" t="s">
        <v>31</v>
      </c>
    </row>
    <row r="44" spans="1:5">
      <c r="A44" s="2" t="s">
        <v>35</v>
      </c>
      <c r="B44" s="15">
        <v>57.86</v>
      </c>
    </row>
    <row r="45" spans="1:5">
      <c r="A45" s="23" t="s">
        <v>49</v>
      </c>
      <c r="B45" s="16"/>
    </row>
    <row r="46" spans="1:5">
      <c r="A46" s="2" t="s">
        <v>32</v>
      </c>
      <c r="B46" s="16">
        <v>38550.400000000001</v>
      </c>
    </row>
    <row r="47" spans="1:5" ht="30">
      <c r="A47" s="23" t="s">
        <v>34</v>
      </c>
      <c r="B47" s="16">
        <f>E27</f>
        <v>36641.616000000002</v>
      </c>
    </row>
    <row r="48" spans="1:5">
      <c r="A48" s="17" t="s">
        <v>33</v>
      </c>
      <c r="B48" s="18">
        <f>B44+B46-B47</f>
        <v>1966.6440000000002</v>
      </c>
    </row>
  </sheetData>
  <mergeCells count="30">
    <mergeCell ref="A14:E14"/>
    <mergeCell ref="A1:E1"/>
    <mergeCell ref="A2:E2"/>
    <mergeCell ref="A3:E3"/>
    <mergeCell ref="A6:E6"/>
    <mergeCell ref="A7:E7"/>
    <mergeCell ref="A8:E8"/>
    <mergeCell ref="A9:E9"/>
    <mergeCell ref="A10:E10"/>
    <mergeCell ref="A11:E11"/>
    <mergeCell ref="A12:E12"/>
    <mergeCell ref="A13:E13"/>
    <mergeCell ref="D4:E4"/>
    <mergeCell ref="A34:E34"/>
    <mergeCell ref="A15:E15"/>
    <mergeCell ref="A16:E16"/>
    <mergeCell ref="A17:E17"/>
    <mergeCell ref="A18:E18"/>
    <mergeCell ref="A19:E19"/>
    <mergeCell ref="A20:E20"/>
    <mergeCell ref="A29:E29"/>
    <mergeCell ref="A30:E30"/>
    <mergeCell ref="A31:E31"/>
    <mergeCell ref="A32:E32"/>
    <mergeCell ref="A33:E33"/>
    <mergeCell ref="A35:E35"/>
    <mergeCell ref="A36:D36"/>
    <mergeCell ref="B37:D37"/>
    <mergeCell ref="A39:D39"/>
    <mergeCell ref="B40:D40"/>
  </mergeCells>
  <printOptions horizontalCentered="1"/>
  <pageMargins left="0.19685039370078741" right="0.31496062992125984" top="0.35433070866141736" bottom="0.35433070866141736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48"/>
  <sheetViews>
    <sheetView view="pageBreakPreview" topLeftCell="A22" zoomScaleSheetLayoutView="100" workbookViewId="0">
      <selection activeCell="A26" sqref="A26"/>
    </sheetView>
  </sheetViews>
  <sheetFormatPr defaultColWidth="9.140625" defaultRowHeight="15"/>
  <cols>
    <col min="1" max="1" width="31.5703125" style="2" customWidth="1"/>
    <col min="2" max="2" width="20.28515625" style="2" customWidth="1"/>
    <col min="3" max="3" width="13" style="2" customWidth="1"/>
    <col min="4" max="4" width="16.140625" style="2" customWidth="1"/>
    <col min="5" max="5" width="14.140625" style="2" customWidth="1"/>
    <col min="6" max="6" width="12" style="2" bestFit="1" customWidth="1"/>
    <col min="7" max="16384" width="9.140625" style="2"/>
  </cols>
  <sheetData>
    <row r="1" spans="1:5" ht="15.75">
      <c r="A1" s="69" t="s">
        <v>11</v>
      </c>
      <c r="B1" s="69"/>
      <c r="C1" s="69"/>
      <c r="D1" s="69"/>
      <c r="E1" s="69"/>
    </row>
    <row r="2" spans="1:5" ht="36.75" customHeight="1">
      <c r="A2" s="70" t="s">
        <v>12</v>
      </c>
      <c r="B2" s="71"/>
      <c r="C2" s="71"/>
      <c r="D2" s="71"/>
      <c r="E2" s="71"/>
    </row>
    <row r="3" spans="1:5">
      <c r="A3" s="72" t="s">
        <v>53</v>
      </c>
      <c r="B3" s="72"/>
      <c r="C3" s="72"/>
      <c r="D3" s="72"/>
      <c r="E3" s="72"/>
    </row>
    <row r="4" spans="1:5" s="1" customFormat="1" ht="15.75">
      <c r="A4" s="22" t="s">
        <v>13</v>
      </c>
      <c r="B4" s="4"/>
      <c r="C4" s="4"/>
      <c r="D4" s="76" t="s">
        <v>54</v>
      </c>
      <c r="E4" s="76"/>
    </row>
    <row r="5" spans="1:5">
      <c r="A5" s="28"/>
      <c r="B5" s="4"/>
      <c r="C5" s="4"/>
      <c r="D5" s="4"/>
      <c r="E5" s="4"/>
    </row>
    <row r="6" spans="1:5" ht="15" customHeight="1">
      <c r="A6" s="60" t="s">
        <v>0</v>
      </c>
      <c r="B6" s="60"/>
      <c r="C6" s="60"/>
      <c r="D6" s="60"/>
      <c r="E6" s="60"/>
    </row>
    <row r="7" spans="1:5" ht="17.25" customHeight="1">
      <c r="A7" s="73" t="s">
        <v>42</v>
      </c>
      <c r="B7" s="73"/>
      <c r="C7" s="73"/>
      <c r="D7" s="73"/>
      <c r="E7" s="73"/>
    </row>
    <row r="8" spans="1:5" ht="17.25" customHeight="1">
      <c r="A8" s="65" t="s">
        <v>1</v>
      </c>
      <c r="B8" s="65"/>
      <c r="C8" s="65"/>
      <c r="D8" s="65"/>
      <c r="E8" s="65"/>
    </row>
    <row r="9" spans="1:5" ht="14.25" customHeight="1">
      <c r="A9" s="60" t="s">
        <v>38</v>
      </c>
      <c r="B9" s="60"/>
      <c r="C9" s="60"/>
      <c r="D9" s="60"/>
      <c r="E9" s="60"/>
    </row>
    <row r="10" spans="1:5" ht="22.5" customHeight="1">
      <c r="A10" s="74" t="s">
        <v>14</v>
      </c>
      <c r="B10" s="75"/>
      <c r="C10" s="75"/>
      <c r="D10" s="75"/>
      <c r="E10" s="75"/>
    </row>
    <row r="11" spans="1:5" ht="34.5" customHeight="1">
      <c r="A11" s="60" t="s">
        <v>40</v>
      </c>
      <c r="B11" s="60"/>
      <c r="C11" s="60"/>
      <c r="D11" s="60"/>
      <c r="E11" s="60"/>
    </row>
    <row r="12" spans="1:5" ht="18" customHeight="1">
      <c r="A12" s="65" t="s">
        <v>15</v>
      </c>
      <c r="B12" s="66"/>
      <c r="C12" s="66"/>
      <c r="D12" s="66"/>
      <c r="E12" s="66"/>
    </row>
    <row r="13" spans="1:5" ht="15" customHeight="1">
      <c r="A13" s="60" t="s">
        <v>24</v>
      </c>
      <c r="B13" s="60"/>
      <c r="C13" s="60"/>
      <c r="D13" s="60"/>
      <c r="E13" s="60"/>
    </row>
    <row r="14" spans="1:5" ht="15" customHeight="1">
      <c r="A14" s="65" t="s">
        <v>2</v>
      </c>
      <c r="B14" s="66"/>
      <c r="C14" s="66"/>
      <c r="D14" s="66"/>
      <c r="E14" s="66"/>
    </row>
    <row r="15" spans="1:5" ht="18.75" customHeight="1">
      <c r="A15" s="60" t="s">
        <v>25</v>
      </c>
      <c r="B15" s="60"/>
      <c r="C15" s="60"/>
      <c r="D15" s="60"/>
      <c r="E15" s="60"/>
    </row>
    <row r="16" spans="1:5" ht="20.25" customHeight="1">
      <c r="A16" s="65" t="s">
        <v>16</v>
      </c>
      <c r="B16" s="66"/>
      <c r="C16" s="66"/>
      <c r="D16" s="66"/>
      <c r="E16" s="66"/>
    </row>
    <row r="17" spans="1:7" ht="36.75" customHeight="1">
      <c r="A17" s="60" t="s">
        <v>17</v>
      </c>
      <c r="B17" s="60"/>
      <c r="C17" s="60"/>
      <c r="D17" s="60"/>
      <c r="E17" s="60"/>
    </row>
    <row r="18" spans="1:7" ht="58.9" customHeight="1">
      <c r="A18" s="60" t="s">
        <v>41</v>
      </c>
      <c r="B18" s="60"/>
      <c r="C18" s="60"/>
      <c r="D18" s="60"/>
      <c r="E18" s="60"/>
    </row>
    <row r="19" spans="1:7" ht="35.25" customHeight="1">
      <c r="A19" s="67" t="s">
        <v>47</v>
      </c>
      <c r="B19" s="67"/>
      <c r="C19" s="67"/>
      <c r="D19" s="67"/>
      <c r="E19" s="67"/>
    </row>
    <row r="20" spans="1:7" ht="19.5" customHeight="1">
      <c r="A20" s="67"/>
      <c r="B20" s="67"/>
      <c r="C20" s="67"/>
      <c r="D20" s="67"/>
      <c r="E20" s="67"/>
      <c r="F20" s="2">
        <v>766.2</v>
      </c>
      <c r="G20" s="2">
        <v>3</v>
      </c>
    </row>
    <row r="21" spans="1:7" ht="135">
      <c r="A21" s="3" t="s">
        <v>7</v>
      </c>
      <c r="B21" s="3" t="s">
        <v>10</v>
      </c>
      <c r="C21" s="3" t="s">
        <v>3</v>
      </c>
      <c r="D21" s="3" t="s">
        <v>9</v>
      </c>
      <c r="E21" s="3" t="s">
        <v>8</v>
      </c>
    </row>
    <row r="22" spans="1:7" ht="78.75">
      <c r="A22" s="19" t="s">
        <v>36</v>
      </c>
      <c r="B22" s="9" t="s">
        <v>37</v>
      </c>
      <c r="C22" s="3" t="s">
        <v>4</v>
      </c>
      <c r="D22" s="3">
        <v>11.66</v>
      </c>
      <c r="E22" s="8">
        <f>D22*F20*G20</f>
        <v>26801.675999999999</v>
      </c>
    </row>
    <row r="23" spans="1:7" ht="38.25">
      <c r="A23" s="7" t="s">
        <v>22</v>
      </c>
      <c r="B23" s="9" t="s">
        <v>23</v>
      </c>
      <c r="C23" s="3" t="s">
        <v>4</v>
      </c>
      <c r="D23" s="3">
        <v>0</v>
      </c>
      <c r="E23" s="8">
        <v>0</v>
      </c>
    </row>
    <row r="24" spans="1:7" ht="30">
      <c r="A24" s="7" t="s">
        <v>45</v>
      </c>
      <c r="B24" s="9" t="s">
        <v>26</v>
      </c>
      <c r="C24" s="3" t="s">
        <v>4</v>
      </c>
      <c r="D24" s="3">
        <v>3.6</v>
      </c>
      <c r="E24" s="8">
        <f>D24*F20*G20</f>
        <v>8274.9600000000009</v>
      </c>
    </row>
    <row r="25" spans="1:7">
      <c r="A25" s="20" t="s">
        <v>44</v>
      </c>
      <c r="B25" s="9" t="s">
        <v>55</v>
      </c>
      <c r="C25" s="3" t="s">
        <v>28</v>
      </c>
      <c r="D25" s="3"/>
      <c r="E25" s="8">
        <v>303</v>
      </c>
    </row>
    <row r="26" spans="1:7" ht="45">
      <c r="A26" s="20" t="s">
        <v>57</v>
      </c>
      <c r="B26" s="9" t="s">
        <v>56</v>
      </c>
      <c r="C26" s="3" t="s">
        <v>28</v>
      </c>
      <c r="D26" s="3"/>
      <c r="E26" s="8">
        <v>1155.93</v>
      </c>
    </row>
    <row r="27" spans="1:7" ht="22.9" customHeight="1">
      <c r="A27" s="10" t="s">
        <v>27</v>
      </c>
      <c r="B27" s="11"/>
      <c r="C27" s="12"/>
      <c r="D27" s="12"/>
      <c r="E27" s="13">
        <f>SUM(E22:E26)</f>
        <v>36535.565999999999</v>
      </c>
    </row>
    <row r="28" spans="1:7" ht="20.45" customHeight="1"/>
    <row r="29" spans="1:7" ht="29.45" customHeight="1">
      <c r="A29" s="68" t="s">
        <v>63</v>
      </c>
      <c r="B29" s="68"/>
      <c r="C29" s="68"/>
      <c r="D29" s="68"/>
      <c r="E29" s="68"/>
    </row>
    <row r="30" spans="1:7" ht="33" customHeight="1">
      <c r="A30" s="60" t="s">
        <v>21</v>
      </c>
      <c r="B30" s="60"/>
      <c r="C30" s="60"/>
      <c r="D30" s="60"/>
      <c r="E30" s="60"/>
    </row>
    <row r="31" spans="1:7">
      <c r="A31" s="60" t="s">
        <v>20</v>
      </c>
      <c r="B31" s="60"/>
      <c r="C31" s="60"/>
      <c r="D31" s="60"/>
      <c r="E31" s="60"/>
    </row>
    <row r="32" spans="1:7">
      <c r="A32" s="60" t="s">
        <v>30</v>
      </c>
      <c r="B32" s="60"/>
      <c r="C32" s="60"/>
      <c r="D32" s="60"/>
      <c r="E32" s="60"/>
    </row>
    <row r="33" spans="1:5">
      <c r="A33" s="60" t="s">
        <v>18</v>
      </c>
      <c r="B33" s="60"/>
      <c r="C33" s="60"/>
      <c r="D33" s="60"/>
      <c r="E33" s="60"/>
    </row>
    <row r="34" spans="1:5">
      <c r="A34" s="64" t="s">
        <v>5</v>
      </c>
      <c r="B34" s="64"/>
      <c r="C34" s="64"/>
      <c r="D34" s="64"/>
      <c r="E34" s="64"/>
    </row>
    <row r="35" spans="1:5">
      <c r="A35" s="60" t="s">
        <v>18</v>
      </c>
      <c r="B35" s="60"/>
      <c r="C35" s="60"/>
      <c r="D35" s="60"/>
      <c r="E35" s="60"/>
    </row>
    <row r="36" spans="1:5">
      <c r="A36" s="61" t="s">
        <v>29</v>
      </c>
      <c r="B36" s="61"/>
      <c r="C36" s="61"/>
      <c r="D36" s="61"/>
      <c r="E36" s="5"/>
    </row>
    <row r="37" spans="1:5">
      <c r="B37" s="62" t="s">
        <v>19</v>
      </c>
      <c r="C37" s="62"/>
      <c r="D37" s="62"/>
      <c r="E37" s="6" t="s">
        <v>6</v>
      </c>
    </row>
    <row r="38" spans="1:5">
      <c r="A38" s="27"/>
      <c r="B38" s="27"/>
      <c r="C38" s="27"/>
      <c r="D38" s="27"/>
      <c r="E38" s="27"/>
    </row>
    <row r="39" spans="1:5">
      <c r="A39" s="63" t="s">
        <v>39</v>
      </c>
      <c r="B39" s="63"/>
      <c r="C39" s="63"/>
      <c r="D39" s="63"/>
      <c r="E39" s="5"/>
    </row>
    <row r="40" spans="1:5">
      <c r="B40" s="62" t="s">
        <v>19</v>
      </c>
      <c r="C40" s="62"/>
      <c r="D40" s="62"/>
      <c r="E40" s="6" t="s">
        <v>6</v>
      </c>
    </row>
    <row r="42" spans="1:5">
      <c r="A42" s="2" t="s">
        <v>46</v>
      </c>
    </row>
    <row r="43" spans="1:5">
      <c r="A43" s="14" t="s">
        <v>31</v>
      </c>
    </row>
    <row r="44" spans="1:5">
      <c r="A44" s="2" t="s">
        <v>35</v>
      </c>
      <c r="B44" s="15">
        <f>'1кв'!B48</f>
        <v>1966.6440000000002</v>
      </c>
    </row>
    <row r="45" spans="1:5" ht="30">
      <c r="A45" s="26" t="s">
        <v>58</v>
      </c>
      <c r="B45" s="16"/>
    </row>
    <row r="46" spans="1:5">
      <c r="A46" s="2" t="s">
        <v>32</v>
      </c>
      <c r="B46" s="16">
        <v>40710.519999999997</v>
      </c>
    </row>
    <row r="47" spans="1:5" ht="30">
      <c r="A47" s="26" t="s">
        <v>34</v>
      </c>
      <c r="B47" s="16">
        <f>E27</f>
        <v>36535.565999999999</v>
      </c>
    </row>
    <row r="48" spans="1:5">
      <c r="A48" s="17" t="s">
        <v>33</v>
      </c>
      <c r="B48" s="18">
        <f>B44+B46-B47</f>
        <v>6141.5979999999981</v>
      </c>
    </row>
  </sheetData>
  <mergeCells count="30">
    <mergeCell ref="B40:D40"/>
    <mergeCell ref="A20:E20"/>
    <mergeCell ref="A29:E29"/>
    <mergeCell ref="A30:E30"/>
    <mergeCell ref="A31:E31"/>
    <mergeCell ref="A32:E32"/>
    <mergeCell ref="A33:E33"/>
    <mergeCell ref="A34:E34"/>
    <mergeCell ref="A35:E35"/>
    <mergeCell ref="A36:D36"/>
    <mergeCell ref="B37:D37"/>
    <mergeCell ref="A39:D39"/>
    <mergeCell ref="A19:E19"/>
    <mergeCell ref="A8:E8"/>
    <mergeCell ref="A9:E9"/>
    <mergeCell ref="A10:E10"/>
    <mergeCell ref="A11:E11"/>
    <mergeCell ref="A12:E12"/>
    <mergeCell ref="A13:E13"/>
    <mergeCell ref="A14:E14"/>
    <mergeCell ref="A15:E15"/>
    <mergeCell ref="A16:E16"/>
    <mergeCell ref="A17:E17"/>
    <mergeCell ref="A18:E18"/>
    <mergeCell ref="A7:E7"/>
    <mergeCell ref="A1:E1"/>
    <mergeCell ref="A2:E2"/>
    <mergeCell ref="A3:E3"/>
    <mergeCell ref="D4:E4"/>
    <mergeCell ref="A6:E6"/>
  </mergeCells>
  <printOptions horizontalCentered="1"/>
  <pageMargins left="0.19685039370078741" right="0.31496062992125984" top="0.35433070866141736" bottom="0.35433070866141736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G48"/>
  <sheetViews>
    <sheetView view="pageBreakPreview" topLeftCell="A19" zoomScaleSheetLayoutView="100" workbookViewId="0">
      <selection activeCell="E26" sqref="E26"/>
    </sheetView>
  </sheetViews>
  <sheetFormatPr defaultColWidth="9.140625" defaultRowHeight="15"/>
  <cols>
    <col min="1" max="1" width="31.5703125" style="2" customWidth="1"/>
    <col min="2" max="2" width="20.28515625" style="2" customWidth="1"/>
    <col min="3" max="3" width="13" style="2" customWidth="1"/>
    <col min="4" max="4" width="16.140625" style="2" customWidth="1"/>
    <col min="5" max="5" width="14.140625" style="2" customWidth="1"/>
    <col min="6" max="6" width="12" style="2" bestFit="1" customWidth="1"/>
    <col min="7" max="16384" width="9.140625" style="2"/>
  </cols>
  <sheetData>
    <row r="1" spans="1:5" ht="15.75">
      <c r="A1" s="69" t="s">
        <v>11</v>
      </c>
      <c r="B1" s="69"/>
      <c r="C1" s="69"/>
      <c r="D1" s="69"/>
      <c r="E1" s="69"/>
    </row>
    <row r="2" spans="1:5" ht="36.75" customHeight="1">
      <c r="A2" s="70" t="s">
        <v>12</v>
      </c>
      <c r="B2" s="71"/>
      <c r="C2" s="71"/>
      <c r="D2" s="71"/>
      <c r="E2" s="71"/>
    </row>
    <row r="3" spans="1:5">
      <c r="A3" s="72" t="s">
        <v>59</v>
      </c>
      <c r="B3" s="72"/>
      <c r="C3" s="72"/>
      <c r="D3" s="72"/>
      <c r="E3" s="72"/>
    </row>
    <row r="4" spans="1:5" s="1" customFormat="1" ht="15.75">
      <c r="A4" s="22" t="s">
        <v>13</v>
      </c>
      <c r="B4" s="4"/>
      <c r="C4" s="4"/>
      <c r="D4" s="76" t="s">
        <v>60</v>
      </c>
      <c r="E4" s="76"/>
    </row>
    <row r="5" spans="1:5">
      <c r="A5" s="30"/>
      <c r="B5" s="4"/>
      <c r="C5" s="4"/>
      <c r="D5" s="4"/>
      <c r="E5" s="4"/>
    </row>
    <row r="6" spans="1:5" ht="15" customHeight="1">
      <c r="A6" s="60" t="s">
        <v>0</v>
      </c>
      <c r="B6" s="60"/>
      <c r="C6" s="60"/>
      <c r="D6" s="60"/>
      <c r="E6" s="60"/>
    </row>
    <row r="7" spans="1:5" ht="17.25" customHeight="1">
      <c r="A7" s="73" t="s">
        <v>42</v>
      </c>
      <c r="B7" s="73"/>
      <c r="C7" s="73"/>
      <c r="D7" s="73"/>
      <c r="E7" s="73"/>
    </row>
    <row r="8" spans="1:5" ht="17.25" customHeight="1">
      <c r="A8" s="65" t="s">
        <v>1</v>
      </c>
      <c r="B8" s="65"/>
      <c r="C8" s="65"/>
      <c r="D8" s="65"/>
      <c r="E8" s="65"/>
    </row>
    <row r="9" spans="1:5" ht="14.25" customHeight="1">
      <c r="A9" s="60" t="s">
        <v>38</v>
      </c>
      <c r="B9" s="60"/>
      <c r="C9" s="60"/>
      <c r="D9" s="60"/>
      <c r="E9" s="60"/>
    </row>
    <row r="10" spans="1:5" ht="22.5" customHeight="1">
      <c r="A10" s="74" t="s">
        <v>14</v>
      </c>
      <c r="B10" s="75"/>
      <c r="C10" s="75"/>
      <c r="D10" s="75"/>
      <c r="E10" s="75"/>
    </row>
    <row r="11" spans="1:5" ht="34.5" customHeight="1">
      <c r="A11" s="60" t="s">
        <v>40</v>
      </c>
      <c r="B11" s="60"/>
      <c r="C11" s="60"/>
      <c r="D11" s="60"/>
      <c r="E11" s="60"/>
    </row>
    <row r="12" spans="1:5" ht="18" customHeight="1">
      <c r="A12" s="65" t="s">
        <v>15</v>
      </c>
      <c r="B12" s="66"/>
      <c r="C12" s="66"/>
      <c r="D12" s="66"/>
      <c r="E12" s="66"/>
    </row>
    <row r="13" spans="1:5" ht="15" customHeight="1">
      <c r="A13" s="60" t="s">
        <v>24</v>
      </c>
      <c r="B13" s="60"/>
      <c r="C13" s="60"/>
      <c r="D13" s="60"/>
      <c r="E13" s="60"/>
    </row>
    <row r="14" spans="1:5" ht="15" customHeight="1">
      <c r="A14" s="65" t="s">
        <v>2</v>
      </c>
      <c r="B14" s="66"/>
      <c r="C14" s="66"/>
      <c r="D14" s="66"/>
      <c r="E14" s="66"/>
    </row>
    <row r="15" spans="1:5" ht="18.75" customHeight="1">
      <c r="A15" s="60" t="s">
        <v>25</v>
      </c>
      <c r="B15" s="60"/>
      <c r="C15" s="60"/>
      <c r="D15" s="60"/>
      <c r="E15" s="60"/>
    </row>
    <row r="16" spans="1:5" ht="20.25" customHeight="1">
      <c r="A16" s="65" t="s">
        <v>16</v>
      </c>
      <c r="B16" s="66"/>
      <c r="C16" s="66"/>
      <c r="D16" s="66"/>
      <c r="E16" s="66"/>
    </row>
    <row r="17" spans="1:7" ht="36.75" customHeight="1">
      <c r="A17" s="60" t="s">
        <v>17</v>
      </c>
      <c r="B17" s="60"/>
      <c r="C17" s="60"/>
      <c r="D17" s="60"/>
      <c r="E17" s="60"/>
    </row>
    <row r="18" spans="1:7" ht="58.9" customHeight="1">
      <c r="A18" s="60" t="s">
        <v>41</v>
      </c>
      <c r="B18" s="60"/>
      <c r="C18" s="60"/>
      <c r="D18" s="60"/>
      <c r="E18" s="60"/>
    </row>
    <row r="19" spans="1:7" ht="35.25" customHeight="1">
      <c r="A19" s="67" t="s">
        <v>47</v>
      </c>
      <c r="B19" s="67"/>
      <c r="C19" s="67"/>
      <c r="D19" s="67"/>
      <c r="E19" s="67"/>
    </row>
    <row r="20" spans="1:7" ht="19.5" customHeight="1">
      <c r="A20" s="67"/>
      <c r="B20" s="67"/>
      <c r="C20" s="67"/>
      <c r="D20" s="67"/>
      <c r="E20" s="67"/>
      <c r="F20" s="2">
        <v>766.2</v>
      </c>
      <c r="G20" s="2">
        <v>3</v>
      </c>
    </row>
    <row r="21" spans="1:7" ht="135">
      <c r="A21" s="3" t="s">
        <v>7</v>
      </c>
      <c r="B21" s="3" t="s">
        <v>10</v>
      </c>
      <c r="C21" s="3" t="s">
        <v>3</v>
      </c>
      <c r="D21" s="3" t="s">
        <v>9</v>
      </c>
      <c r="E21" s="3" t="s">
        <v>8</v>
      </c>
    </row>
    <row r="22" spans="1:7" ht="78.75">
      <c r="A22" s="19" t="s">
        <v>36</v>
      </c>
      <c r="B22" s="9" t="s">
        <v>37</v>
      </c>
      <c r="C22" s="3" t="s">
        <v>4</v>
      </c>
      <c r="D22" s="3">
        <v>12.59</v>
      </c>
      <c r="E22" s="8">
        <f>D22*F20*G20</f>
        <v>28939.374000000003</v>
      </c>
    </row>
    <row r="23" spans="1:7" ht="38.25">
      <c r="A23" s="7" t="s">
        <v>22</v>
      </c>
      <c r="B23" s="9" t="s">
        <v>23</v>
      </c>
      <c r="C23" s="3" t="s">
        <v>4</v>
      </c>
      <c r="D23" s="3">
        <v>0</v>
      </c>
      <c r="E23" s="8">
        <v>0</v>
      </c>
    </row>
    <row r="24" spans="1:7" ht="30">
      <c r="A24" s="7" t="s">
        <v>45</v>
      </c>
      <c r="B24" s="9" t="s">
        <v>26</v>
      </c>
      <c r="C24" s="3" t="s">
        <v>4</v>
      </c>
      <c r="D24" s="3">
        <v>3.9</v>
      </c>
      <c r="E24" s="8">
        <f>D24*F20*G20</f>
        <v>8964.5400000000009</v>
      </c>
    </row>
    <row r="25" spans="1:7">
      <c r="A25" s="20" t="s">
        <v>44</v>
      </c>
      <c r="B25" s="9" t="s">
        <v>61</v>
      </c>
      <c r="C25" s="3" t="s">
        <v>28</v>
      </c>
      <c r="D25" s="3"/>
      <c r="E25" s="8">
        <v>0</v>
      </c>
    </row>
    <row r="26" spans="1:7" ht="30">
      <c r="A26" s="20" t="s">
        <v>64</v>
      </c>
      <c r="B26" s="9" t="s">
        <v>62</v>
      </c>
      <c r="C26" s="3" t="s">
        <v>28</v>
      </c>
      <c r="D26" s="3"/>
      <c r="E26" s="8">
        <v>12794.33</v>
      </c>
    </row>
    <row r="27" spans="1:7" ht="22.9" customHeight="1">
      <c r="A27" s="10" t="s">
        <v>27</v>
      </c>
      <c r="B27" s="11"/>
      <c r="C27" s="12"/>
      <c r="D27" s="12"/>
      <c r="E27" s="13">
        <f>SUM(E22:E26)</f>
        <v>50698.244000000006</v>
      </c>
    </row>
    <row r="28" spans="1:7" ht="20.45" customHeight="1"/>
    <row r="29" spans="1:7" ht="29.45" customHeight="1">
      <c r="A29" s="68" t="s">
        <v>65</v>
      </c>
      <c r="B29" s="68"/>
      <c r="C29" s="68"/>
      <c r="D29" s="68"/>
      <c r="E29" s="68"/>
    </row>
    <row r="30" spans="1:7" ht="33" customHeight="1">
      <c r="A30" s="60" t="s">
        <v>21</v>
      </c>
      <c r="B30" s="60"/>
      <c r="C30" s="60"/>
      <c r="D30" s="60"/>
      <c r="E30" s="60"/>
    </row>
    <row r="31" spans="1:7">
      <c r="A31" s="60" t="s">
        <v>20</v>
      </c>
      <c r="B31" s="60"/>
      <c r="C31" s="60"/>
      <c r="D31" s="60"/>
      <c r="E31" s="60"/>
    </row>
    <row r="32" spans="1:7">
      <c r="A32" s="60" t="s">
        <v>30</v>
      </c>
      <c r="B32" s="60"/>
      <c r="C32" s="60"/>
      <c r="D32" s="60"/>
      <c r="E32" s="60"/>
    </row>
    <row r="33" spans="1:5">
      <c r="A33" s="60" t="s">
        <v>18</v>
      </c>
      <c r="B33" s="60"/>
      <c r="C33" s="60"/>
      <c r="D33" s="60"/>
      <c r="E33" s="60"/>
    </row>
    <row r="34" spans="1:5">
      <c r="A34" s="64" t="s">
        <v>5</v>
      </c>
      <c r="B34" s="64"/>
      <c r="C34" s="64"/>
      <c r="D34" s="64"/>
      <c r="E34" s="64"/>
    </row>
    <row r="35" spans="1:5">
      <c r="A35" s="60" t="s">
        <v>18</v>
      </c>
      <c r="B35" s="60"/>
      <c r="C35" s="60"/>
      <c r="D35" s="60"/>
      <c r="E35" s="60"/>
    </row>
    <row r="36" spans="1:5">
      <c r="A36" s="61" t="s">
        <v>29</v>
      </c>
      <c r="B36" s="61"/>
      <c r="C36" s="61"/>
      <c r="D36" s="61"/>
      <c r="E36" s="5"/>
    </row>
    <row r="37" spans="1:5">
      <c r="B37" s="62" t="s">
        <v>19</v>
      </c>
      <c r="C37" s="62"/>
      <c r="D37" s="62"/>
      <c r="E37" s="6" t="s">
        <v>6</v>
      </c>
    </row>
    <row r="38" spans="1:5">
      <c r="A38" s="29"/>
      <c r="B38" s="29"/>
      <c r="C38" s="29"/>
      <c r="D38" s="29"/>
      <c r="E38" s="29"/>
    </row>
    <row r="39" spans="1:5">
      <c r="A39" s="63" t="s">
        <v>39</v>
      </c>
      <c r="B39" s="63"/>
      <c r="C39" s="63"/>
      <c r="D39" s="63"/>
      <c r="E39" s="5"/>
    </row>
    <row r="40" spans="1:5">
      <c r="B40" s="62" t="s">
        <v>19</v>
      </c>
      <c r="C40" s="62"/>
      <c r="D40" s="62"/>
      <c r="E40" s="6" t="s">
        <v>6</v>
      </c>
    </row>
    <row r="42" spans="1:5">
      <c r="A42" s="2" t="s">
        <v>46</v>
      </c>
    </row>
    <row r="43" spans="1:5">
      <c r="A43" s="14" t="s">
        <v>31</v>
      </c>
    </row>
    <row r="44" spans="1:5">
      <c r="A44" s="2" t="s">
        <v>35</v>
      </c>
      <c r="B44" s="15">
        <f>'2кв'!B48</f>
        <v>6141.5979999999981</v>
      </c>
    </row>
    <row r="45" spans="1:5" ht="30">
      <c r="A45" s="31" t="s">
        <v>66</v>
      </c>
      <c r="B45" s="16"/>
    </row>
    <row r="46" spans="1:5">
      <c r="A46" s="2" t="s">
        <v>32</v>
      </c>
      <c r="B46" s="16">
        <v>41512.74</v>
      </c>
    </row>
    <row r="47" spans="1:5" ht="30">
      <c r="A47" s="31" t="s">
        <v>34</v>
      </c>
      <c r="B47" s="16">
        <f>E27</f>
        <v>50698.244000000006</v>
      </c>
    </row>
    <row r="48" spans="1:5">
      <c r="A48" s="17" t="s">
        <v>33</v>
      </c>
      <c r="B48" s="18">
        <f>B44+B46-B47</f>
        <v>-3043.90600000001</v>
      </c>
    </row>
  </sheetData>
  <mergeCells count="30">
    <mergeCell ref="B40:D40"/>
    <mergeCell ref="A20:E20"/>
    <mergeCell ref="A29:E29"/>
    <mergeCell ref="A30:E30"/>
    <mergeCell ref="A31:E31"/>
    <mergeCell ref="A32:E32"/>
    <mergeCell ref="A33:E33"/>
    <mergeCell ref="A34:E34"/>
    <mergeCell ref="A35:E35"/>
    <mergeCell ref="A36:D36"/>
    <mergeCell ref="B37:D37"/>
    <mergeCell ref="A39:D39"/>
    <mergeCell ref="A19:E19"/>
    <mergeCell ref="A8:E8"/>
    <mergeCell ref="A9:E9"/>
    <mergeCell ref="A10:E10"/>
    <mergeCell ref="A11:E11"/>
    <mergeCell ref="A12:E12"/>
    <mergeCell ref="A13:E13"/>
    <mergeCell ref="A14:E14"/>
    <mergeCell ref="A15:E15"/>
    <mergeCell ref="A16:E16"/>
    <mergeCell ref="A17:E17"/>
    <mergeCell ref="A18:E18"/>
    <mergeCell ref="A7:E7"/>
    <mergeCell ref="A1:E1"/>
    <mergeCell ref="A2:E2"/>
    <mergeCell ref="A3:E3"/>
    <mergeCell ref="D4:E4"/>
    <mergeCell ref="A6:E6"/>
  </mergeCells>
  <printOptions horizontalCentered="1"/>
  <pageMargins left="0.19685039370078741" right="0.31496062992125984" top="0.35433070866141736" bottom="0.35433070866141736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G47"/>
  <sheetViews>
    <sheetView view="pageBreakPreview" zoomScaleSheetLayoutView="100" workbookViewId="0">
      <selection activeCell="B52" sqref="B52"/>
    </sheetView>
  </sheetViews>
  <sheetFormatPr defaultColWidth="9.140625" defaultRowHeight="15"/>
  <cols>
    <col min="1" max="1" width="31.5703125" style="2" customWidth="1"/>
    <col min="2" max="2" width="20.28515625" style="2" customWidth="1"/>
    <col min="3" max="3" width="13" style="2" customWidth="1"/>
    <col min="4" max="4" width="16.140625" style="2" customWidth="1"/>
    <col min="5" max="5" width="14.140625" style="2" customWidth="1"/>
    <col min="6" max="6" width="12" style="2" bestFit="1" customWidth="1"/>
    <col min="7" max="16384" width="9.140625" style="2"/>
  </cols>
  <sheetData>
    <row r="1" spans="1:5" ht="15.75">
      <c r="A1" s="69" t="s">
        <v>11</v>
      </c>
      <c r="B1" s="69"/>
      <c r="C1" s="69"/>
      <c r="D1" s="69"/>
      <c r="E1" s="69"/>
    </row>
    <row r="2" spans="1:5" ht="36.75" customHeight="1">
      <c r="A2" s="70" t="s">
        <v>12</v>
      </c>
      <c r="B2" s="71"/>
      <c r="C2" s="71"/>
      <c r="D2" s="71"/>
      <c r="E2" s="71"/>
    </row>
    <row r="3" spans="1:5" ht="15" customHeight="1">
      <c r="A3" s="72" t="s">
        <v>67</v>
      </c>
      <c r="B3" s="72"/>
      <c r="C3" s="72"/>
      <c r="D3" s="72"/>
      <c r="E3" s="72"/>
    </row>
    <row r="4" spans="1:5" s="1" customFormat="1" ht="15.75">
      <c r="A4" s="22" t="s">
        <v>13</v>
      </c>
      <c r="B4" s="4"/>
      <c r="C4" s="4"/>
      <c r="D4" s="76" t="s">
        <v>68</v>
      </c>
      <c r="E4" s="76"/>
    </row>
    <row r="5" spans="1:5">
      <c r="A5" s="33"/>
      <c r="B5" s="4"/>
      <c r="C5" s="4"/>
      <c r="D5" s="4"/>
      <c r="E5" s="4"/>
    </row>
    <row r="6" spans="1:5" ht="15" customHeight="1">
      <c r="A6" s="60" t="s">
        <v>0</v>
      </c>
      <c r="B6" s="60"/>
      <c r="C6" s="60"/>
      <c r="D6" s="60"/>
      <c r="E6" s="60"/>
    </row>
    <row r="7" spans="1:5" ht="17.25" customHeight="1">
      <c r="A7" s="73" t="s">
        <v>42</v>
      </c>
      <c r="B7" s="73"/>
      <c r="C7" s="73"/>
      <c r="D7" s="73"/>
      <c r="E7" s="73"/>
    </row>
    <row r="8" spans="1:5" ht="17.25" customHeight="1">
      <c r="A8" s="65" t="s">
        <v>1</v>
      </c>
      <c r="B8" s="65"/>
      <c r="C8" s="65"/>
      <c r="D8" s="65"/>
      <c r="E8" s="65"/>
    </row>
    <row r="9" spans="1:5" ht="14.25" customHeight="1">
      <c r="A9" s="60" t="s">
        <v>38</v>
      </c>
      <c r="B9" s="60"/>
      <c r="C9" s="60"/>
      <c r="D9" s="60"/>
      <c r="E9" s="60"/>
    </row>
    <row r="10" spans="1:5" ht="22.5" customHeight="1">
      <c r="A10" s="74" t="s">
        <v>14</v>
      </c>
      <c r="B10" s="75"/>
      <c r="C10" s="75"/>
      <c r="D10" s="75"/>
      <c r="E10" s="75"/>
    </row>
    <row r="11" spans="1:5" ht="34.5" customHeight="1">
      <c r="A11" s="60" t="s">
        <v>40</v>
      </c>
      <c r="B11" s="60"/>
      <c r="C11" s="60"/>
      <c r="D11" s="60"/>
      <c r="E11" s="60"/>
    </row>
    <row r="12" spans="1:5" ht="18" customHeight="1">
      <c r="A12" s="65" t="s">
        <v>15</v>
      </c>
      <c r="B12" s="66"/>
      <c r="C12" s="66"/>
      <c r="D12" s="66"/>
      <c r="E12" s="66"/>
    </row>
    <row r="13" spans="1:5" ht="15" customHeight="1">
      <c r="A13" s="60" t="s">
        <v>24</v>
      </c>
      <c r="B13" s="60"/>
      <c r="C13" s="60"/>
      <c r="D13" s="60"/>
      <c r="E13" s="60"/>
    </row>
    <row r="14" spans="1:5" ht="15" customHeight="1">
      <c r="A14" s="65" t="s">
        <v>2</v>
      </c>
      <c r="B14" s="66"/>
      <c r="C14" s="66"/>
      <c r="D14" s="66"/>
      <c r="E14" s="66"/>
    </row>
    <row r="15" spans="1:5" ht="18.75" customHeight="1">
      <c r="A15" s="60" t="s">
        <v>25</v>
      </c>
      <c r="B15" s="60"/>
      <c r="C15" s="60"/>
      <c r="D15" s="60"/>
      <c r="E15" s="60"/>
    </row>
    <row r="16" spans="1:5" ht="20.25" customHeight="1">
      <c r="A16" s="65" t="s">
        <v>16</v>
      </c>
      <c r="B16" s="66"/>
      <c r="C16" s="66"/>
      <c r="D16" s="66"/>
      <c r="E16" s="66"/>
    </row>
    <row r="17" spans="1:7" ht="36.75" customHeight="1">
      <c r="A17" s="60" t="s">
        <v>17</v>
      </c>
      <c r="B17" s="60"/>
      <c r="C17" s="60"/>
      <c r="D17" s="60"/>
      <c r="E17" s="60"/>
    </row>
    <row r="18" spans="1:7" ht="58.9" customHeight="1">
      <c r="A18" s="60" t="s">
        <v>41</v>
      </c>
      <c r="B18" s="60"/>
      <c r="C18" s="60"/>
      <c r="D18" s="60"/>
      <c r="E18" s="60"/>
    </row>
    <row r="19" spans="1:7" ht="35.25" customHeight="1">
      <c r="A19" s="67" t="s">
        <v>47</v>
      </c>
      <c r="B19" s="67"/>
      <c r="C19" s="67"/>
      <c r="D19" s="67"/>
      <c r="E19" s="67"/>
    </row>
    <row r="20" spans="1:7" ht="19.5" customHeight="1">
      <c r="A20" s="67"/>
      <c r="B20" s="67"/>
      <c r="C20" s="67"/>
      <c r="D20" s="67"/>
      <c r="E20" s="67"/>
      <c r="F20" s="2">
        <v>766.2</v>
      </c>
      <c r="G20" s="2">
        <v>3</v>
      </c>
    </row>
    <row r="21" spans="1:7" ht="135">
      <c r="A21" s="3" t="s">
        <v>7</v>
      </c>
      <c r="B21" s="3" t="s">
        <v>10</v>
      </c>
      <c r="C21" s="3" t="s">
        <v>3</v>
      </c>
      <c r="D21" s="3" t="s">
        <v>9</v>
      </c>
      <c r="E21" s="3" t="s">
        <v>8</v>
      </c>
    </row>
    <row r="22" spans="1:7" ht="78.75">
      <c r="A22" s="19" t="s">
        <v>36</v>
      </c>
      <c r="B22" s="9" t="s">
        <v>37</v>
      </c>
      <c r="C22" s="3" t="s">
        <v>4</v>
      </c>
      <c r="D22" s="3">
        <v>12.59</v>
      </c>
      <c r="E22" s="8">
        <f>D22*F20*G20</f>
        <v>28939.374000000003</v>
      </c>
    </row>
    <row r="23" spans="1:7" ht="38.25">
      <c r="A23" s="7" t="s">
        <v>22</v>
      </c>
      <c r="B23" s="9" t="s">
        <v>23</v>
      </c>
      <c r="C23" s="3" t="s">
        <v>4</v>
      </c>
      <c r="D23" s="3">
        <v>0</v>
      </c>
      <c r="E23" s="8">
        <v>0</v>
      </c>
    </row>
    <row r="24" spans="1:7" ht="30">
      <c r="A24" s="7" t="s">
        <v>45</v>
      </c>
      <c r="B24" s="9" t="s">
        <v>26</v>
      </c>
      <c r="C24" s="3" t="s">
        <v>4</v>
      </c>
      <c r="D24" s="3">
        <v>3.9</v>
      </c>
      <c r="E24" s="8">
        <f>D24*F20*G20</f>
        <v>8964.5400000000009</v>
      </c>
    </row>
    <row r="25" spans="1:7">
      <c r="A25" s="20" t="s">
        <v>44</v>
      </c>
      <c r="B25" s="9" t="s">
        <v>96</v>
      </c>
      <c r="C25" s="3" t="s">
        <v>28</v>
      </c>
      <c r="D25" s="3"/>
      <c r="E25" s="8">
        <f>1500+4039.4</f>
        <v>5539.4</v>
      </c>
    </row>
    <row r="26" spans="1:7" ht="22.9" customHeight="1">
      <c r="A26" s="10" t="s">
        <v>27</v>
      </c>
      <c r="B26" s="11"/>
      <c r="C26" s="12"/>
      <c r="D26" s="12"/>
      <c r="E26" s="13">
        <f>SUM(E22:E25)</f>
        <v>43443.314000000006</v>
      </c>
    </row>
    <row r="27" spans="1:7" ht="20.45" customHeight="1"/>
    <row r="28" spans="1:7" ht="29.45" customHeight="1">
      <c r="A28" s="68" t="s">
        <v>97</v>
      </c>
      <c r="B28" s="68"/>
      <c r="C28" s="68"/>
      <c r="D28" s="68"/>
      <c r="E28" s="68"/>
    </row>
    <row r="29" spans="1:7" ht="33" customHeight="1">
      <c r="A29" s="60" t="s">
        <v>21</v>
      </c>
      <c r="B29" s="60"/>
      <c r="C29" s="60"/>
      <c r="D29" s="60"/>
      <c r="E29" s="60"/>
    </row>
    <row r="30" spans="1:7">
      <c r="A30" s="60" t="s">
        <v>20</v>
      </c>
      <c r="B30" s="60"/>
      <c r="C30" s="60"/>
      <c r="D30" s="60"/>
      <c r="E30" s="60"/>
    </row>
    <row r="31" spans="1:7">
      <c r="A31" s="60" t="s">
        <v>30</v>
      </c>
      <c r="B31" s="60"/>
      <c r="C31" s="60"/>
      <c r="D31" s="60"/>
      <c r="E31" s="60"/>
    </row>
    <row r="32" spans="1:7">
      <c r="A32" s="60" t="s">
        <v>18</v>
      </c>
      <c r="B32" s="60"/>
      <c r="C32" s="60"/>
      <c r="D32" s="60"/>
      <c r="E32" s="60"/>
    </row>
    <row r="33" spans="1:5">
      <c r="A33" s="64" t="s">
        <v>5</v>
      </c>
      <c r="B33" s="64"/>
      <c r="C33" s="64"/>
      <c r="D33" s="64"/>
      <c r="E33" s="64"/>
    </row>
    <row r="34" spans="1:5">
      <c r="A34" s="60" t="s">
        <v>18</v>
      </c>
      <c r="B34" s="60"/>
      <c r="C34" s="60"/>
      <c r="D34" s="60"/>
      <c r="E34" s="60"/>
    </row>
    <row r="35" spans="1:5">
      <c r="A35" s="61" t="s">
        <v>29</v>
      </c>
      <c r="B35" s="61"/>
      <c r="C35" s="61"/>
      <c r="D35" s="61"/>
      <c r="E35" s="5"/>
    </row>
    <row r="36" spans="1:5">
      <c r="B36" s="62" t="s">
        <v>19</v>
      </c>
      <c r="C36" s="62"/>
      <c r="D36" s="62"/>
      <c r="E36" s="6" t="s">
        <v>6</v>
      </c>
    </row>
    <row r="37" spans="1:5">
      <c r="A37" s="32"/>
      <c r="B37" s="32"/>
      <c r="C37" s="32"/>
      <c r="D37" s="32"/>
      <c r="E37" s="32"/>
    </row>
    <row r="38" spans="1:5">
      <c r="A38" s="63" t="s">
        <v>39</v>
      </c>
      <c r="B38" s="63"/>
      <c r="C38" s="63"/>
      <c r="D38" s="63"/>
      <c r="E38" s="5"/>
    </row>
    <row r="39" spans="1:5">
      <c r="B39" s="62" t="s">
        <v>19</v>
      </c>
      <c r="C39" s="62"/>
      <c r="D39" s="62"/>
      <c r="E39" s="6" t="s">
        <v>6</v>
      </c>
    </row>
    <row r="41" spans="1:5">
      <c r="A41" s="2" t="s">
        <v>46</v>
      </c>
    </row>
    <row r="42" spans="1:5">
      <c r="A42" s="14" t="s">
        <v>31</v>
      </c>
    </row>
    <row r="43" spans="1:5">
      <c r="A43" s="2" t="s">
        <v>35</v>
      </c>
      <c r="B43" s="15">
        <f>'3кв'!B48</f>
        <v>-3043.90600000001</v>
      </c>
    </row>
    <row r="44" spans="1:5" ht="30">
      <c r="A44" s="34" t="s">
        <v>66</v>
      </c>
      <c r="B44" s="16"/>
    </row>
    <row r="45" spans="1:5">
      <c r="A45" s="2" t="s">
        <v>32</v>
      </c>
      <c r="B45" s="16">
        <f>41300-4.34</f>
        <v>41295.660000000003</v>
      </c>
    </row>
    <row r="46" spans="1:5" ht="30">
      <c r="A46" s="34" t="s">
        <v>34</v>
      </c>
      <c r="B46" s="16">
        <f>E26</f>
        <v>43443.314000000006</v>
      </c>
    </row>
    <row r="47" spans="1:5">
      <c r="A47" s="17" t="s">
        <v>33</v>
      </c>
      <c r="B47" s="18">
        <f>B43+B45-B46</f>
        <v>-5191.5600000000122</v>
      </c>
    </row>
  </sheetData>
  <mergeCells count="30">
    <mergeCell ref="A7:E7"/>
    <mergeCell ref="A1:E1"/>
    <mergeCell ref="A2:E2"/>
    <mergeCell ref="A3:E3"/>
    <mergeCell ref="D4:E4"/>
    <mergeCell ref="A6:E6"/>
    <mergeCell ref="A19:E19"/>
    <mergeCell ref="A8:E8"/>
    <mergeCell ref="A9:E9"/>
    <mergeCell ref="A10:E10"/>
    <mergeCell ref="A11:E11"/>
    <mergeCell ref="A12:E12"/>
    <mergeCell ref="A13:E13"/>
    <mergeCell ref="A14:E14"/>
    <mergeCell ref="A15:E15"/>
    <mergeCell ref="A16:E16"/>
    <mergeCell ref="A17:E17"/>
    <mergeCell ref="A18:E18"/>
    <mergeCell ref="B39:D39"/>
    <mergeCell ref="A20:E20"/>
    <mergeCell ref="A28:E28"/>
    <mergeCell ref="A29:E29"/>
    <mergeCell ref="A30:E30"/>
    <mergeCell ref="A31:E31"/>
    <mergeCell ref="A32:E32"/>
    <mergeCell ref="A33:E33"/>
    <mergeCell ref="A34:E34"/>
    <mergeCell ref="A35:D35"/>
    <mergeCell ref="B36:D36"/>
    <mergeCell ref="A38:D38"/>
  </mergeCells>
  <printOptions horizontalCentered="1"/>
  <pageMargins left="0.19685039370078741" right="0.31496062992125984" top="0.35433070866141736" bottom="0.35433070866141736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E40"/>
  <sheetViews>
    <sheetView tabSelected="1" view="pageBreakPreview" topLeftCell="A13" zoomScaleSheetLayoutView="100" workbookViewId="0">
      <selection activeCell="A29" sqref="A29:XFD29"/>
    </sheetView>
  </sheetViews>
  <sheetFormatPr defaultRowHeight="15"/>
  <cols>
    <col min="1" max="1" width="10.5703125" customWidth="1"/>
    <col min="2" max="2" width="54.28515625" customWidth="1"/>
    <col min="3" max="3" width="15.28515625" customWidth="1"/>
    <col min="4" max="4" width="11.85546875" customWidth="1"/>
    <col min="5" max="5" width="14.7109375" customWidth="1"/>
    <col min="6" max="6" width="12.42578125" customWidth="1"/>
    <col min="7" max="7" width="12" customWidth="1"/>
    <col min="8" max="8" width="13.5703125" customWidth="1"/>
  </cols>
  <sheetData>
    <row r="1" spans="1:5" ht="15.75">
      <c r="A1" s="77" t="s">
        <v>69</v>
      </c>
      <c r="B1" s="77"/>
      <c r="C1" s="77"/>
      <c r="D1" s="35"/>
    </row>
    <row r="2" spans="1:5" ht="15.75">
      <c r="A2" s="78" t="s">
        <v>70</v>
      </c>
      <c r="B2" s="78"/>
      <c r="C2" s="78"/>
      <c r="D2" s="36"/>
    </row>
    <row r="3" spans="1:5" ht="15.75">
      <c r="A3" s="78" t="s">
        <v>71</v>
      </c>
      <c r="B3" s="78"/>
      <c r="C3" s="78"/>
      <c r="D3" s="36"/>
    </row>
    <row r="4" spans="1:5" ht="15.75">
      <c r="A4" s="77" t="s">
        <v>95</v>
      </c>
      <c r="B4" s="77"/>
      <c r="C4" s="77"/>
      <c r="D4" s="35"/>
    </row>
    <row r="5" spans="1:5" ht="15.75">
      <c r="A5" s="79"/>
      <c r="B5" s="79"/>
      <c r="C5" s="79"/>
      <c r="D5" s="1"/>
    </row>
    <row r="6" spans="1:5" ht="15.75">
      <c r="A6" s="36"/>
      <c r="B6" s="37" t="s">
        <v>72</v>
      </c>
      <c r="C6" s="38">
        <f>'1кв'!B44</f>
        <v>57.86</v>
      </c>
      <c r="D6" s="39"/>
    </row>
    <row r="7" spans="1:5" ht="15.75">
      <c r="A7" s="40" t="s">
        <v>73</v>
      </c>
      <c r="B7" s="37" t="s">
        <v>74</v>
      </c>
      <c r="C7" s="38"/>
      <c r="D7" s="39"/>
    </row>
    <row r="8" spans="1:5" ht="15.75">
      <c r="B8" s="41" t="s">
        <v>75</v>
      </c>
      <c r="C8" s="42">
        <f>'1кв'!B46+'2кв'!B46+'3кв'!B46+'4кв'!B45</f>
        <v>162069.32</v>
      </c>
      <c r="D8" s="43"/>
    </row>
    <row r="9" spans="1:5" ht="15.75">
      <c r="A9" s="44"/>
      <c r="B9" s="41" t="s">
        <v>76</v>
      </c>
      <c r="C9" s="45">
        <f>SUM(C8:C8)</f>
        <v>162069.32</v>
      </c>
      <c r="D9" s="39"/>
    </row>
    <row r="10" spans="1:5" ht="15.75">
      <c r="A10" s="1"/>
      <c r="B10" s="80"/>
      <c r="C10" s="80"/>
      <c r="D10" s="46"/>
    </row>
    <row r="11" spans="1:5" ht="15.75">
      <c r="A11" s="47" t="s">
        <v>77</v>
      </c>
      <c r="B11" s="19" t="s">
        <v>78</v>
      </c>
      <c r="C11" s="48">
        <f>'1кв'!E22+'2кв'!E22+'3кв'!E22+'4кв'!E22</f>
        <v>111482.1</v>
      </c>
      <c r="D11" s="46"/>
    </row>
    <row r="12" spans="1:5" ht="15.75">
      <c r="A12" s="47"/>
      <c r="B12" s="7" t="s">
        <v>79</v>
      </c>
      <c r="C12" s="48">
        <f>'1кв'!E25+'2кв'!E24+'3кв'!E24+'4кв'!E24</f>
        <v>34479</v>
      </c>
      <c r="D12" s="46"/>
    </row>
    <row r="13" spans="1:5" ht="30">
      <c r="A13" s="47"/>
      <c r="B13" s="7" t="s">
        <v>80</v>
      </c>
      <c r="C13" s="48">
        <f>'1кв'!E23</f>
        <v>1261.98</v>
      </c>
      <c r="D13" s="46"/>
    </row>
    <row r="14" spans="1:5" ht="15.75">
      <c r="A14" s="1"/>
      <c r="B14" s="7" t="s">
        <v>81</v>
      </c>
      <c r="C14" s="48">
        <f>'1кв'!E26+'2кв'!E25+'3кв'!E25+'4кв'!E25</f>
        <v>6145.4</v>
      </c>
      <c r="D14" s="46"/>
      <c r="E14" s="49"/>
    </row>
    <row r="15" spans="1:5" ht="15.75">
      <c r="A15" s="47"/>
      <c r="B15" s="50" t="s">
        <v>82</v>
      </c>
      <c r="C15" s="51">
        <v>0</v>
      </c>
      <c r="D15" s="46"/>
    </row>
    <row r="16" spans="1:5" ht="15.75">
      <c r="A16" s="47"/>
      <c r="B16" s="52" t="s">
        <v>83</v>
      </c>
      <c r="C16" s="51">
        <f>SUM(C18:C19)</f>
        <v>13950.26</v>
      </c>
      <c r="D16" s="46"/>
    </row>
    <row r="17" spans="1:5" ht="15.75">
      <c r="A17" s="47"/>
      <c r="B17" s="52" t="s">
        <v>100</v>
      </c>
      <c r="C17" s="51"/>
      <c r="D17" s="46"/>
    </row>
    <row r="18" spans="1:5" ht="30">
      <c r="A18" s="47"/>
      <c r="B18" s="20" t="s">
        <v>99</v>
      </c>
      <c r="C18" s="58">
        <f>'2кв'!E26</f>
        <v>1155.93</v>
      </c>
      <c r="D18" s="46"/>
    </row>
    <row r="19" spans="1:5" ht="15.75">
      <c r="A19" s="47"/>
      <c r="B19" s="20" t="s">
        <v>98</v>
      </c>
      <c r="C19" s="59">
        <v>12794.33</v>
      </c>
      <c r="D19" s="46"/>
    </row>
    <row r="20" spans="1:5" ht="15.75">
      <c r="A20" s="1"/>
      <c r="B20" s="53" t="s">
        <v>84</v>
      </c>
      <c r="C20" s="54">
        <f>SUM(C11:C16)</f>
        <v>167318.74000000002</v>
      </c>
      <c r="D20" s="46"/>
      <c r="E20" s="49"/>
    </row>
    <row r="21" spans="1:5" ht="15.75">
      <c r="A21" s="1"/>
      <c r="B21" s="55" t="s">
        <v>85</v>
      </c>
      <c r="C21" s="54">
        <f>C6+C9-C20</f>
        <v>-5191.5600000000268</v>
      </c>
      <c r="D21" s="46"/>
    </row>
    <row r="22" spans="1:5" ht="15.75">
      <c r="A22" s="1"/>
      <c r="B22" s="40"/>
      <c r="C22" s="40"/>
      <c r="D22" s="46"/>
    </row>
    <row r="23" spans="1:5" ht="15.75">
      <c r="A23" s="1"/>
      <c r="B23" s="56" t="s">
        <v>86</v>
      </c>
      <c r="C23" s="56"/>
      <c r="D23" s="46"/>
    </row>
    <row r="24" spans="1:5" ht="15.75">
      <c r="A24" s="1"/>
      <c r="B24" s="56" t="s">
        <v>87</v>
      </c>
      <c r="C24" s="56">
        <v>14267.18</v>
      </c>
      <c r="D24" s="46"/>
    </row>
    <row r="25" spans="1:5" ht="15.75">
      <c r="A25" s="1"/>
      <c r="B25" s="57" t="s">
        <v>88</v>
      </c>
      <c r="C25" s="57">
        <v>13307.75</v>
      </c>
      <c r="D25" s="46"/>
    </row>
    <row r="26" spans="1:5" ht="15.75">
      <c r="A26" s="1"/>
      <c r="B26" s="56" t="s">
        <v>89</v>
      </c>
      <c r="C26" s="56">
        <f>C25-C24</f>
        <v>-959.43000000000029</v>
      </c>
      <c r="D26" s="46"/>
    </row>
    <row r="27" spans="1:5" ht="15.75">
      <c r="A27" s="1"/>
      <c r="B27" s="40"/>
      <c r="C27" s="40"/>
      <c r="D27" s="46"/>
    </row>
    <row r="28" spans="1:5" ht="15.75">
      <c r="A28" s="1"/>
      <c r="B28" s="40"/>
      <c r="C28" s="40"/>
      <c r="D28" s="46"/>
    </row>
    <row r="29" spans="1:5" ht="15.75">
      <c r="A29" s="1"/>
      <c r="B29" s="40"/>
      <c r="C29" s="40"/>
      <c r="D29" s="46"/>
    </row>
    <row r="30" spans="1:5" ht="15.75">
      <c r="A30" s="1"/>
      <c r="B30" s="40"/>
      <c r="C30" s="40"/>
      <c r="D30" s="46"/>
    </row>
    <row r="31" spans="1:5" ht="15.75">
      <c r="A31" s="1" t="s">
        <v>90</v>
      </c>
      <c r="B31" s="40" t="s">
        <v>91</v>
      </c>
      <c r="C31" s="40"/>
      <c r="D31" s="46"/>
    </row>
    <row r="32" spans="1:5" ht="15.75">
      <c r="A32" s="1"/>
      <c r="B32" s="40" t="s">
        <v>92</v>
      </c>
      <c r="C32" s="40"/>
      <c r="D32" s="46"/>
    </row>
    <row r="33" spans="1:4" ht="15.75">
      <c r="A33" s="1"/>
      <c r="B33" s="40" t="s">
        <v>93</v>
      </c>
      <c r="C33" s="40"/>
      <c r="D33" s="46"/>
    </row>
    <row r="34" spans="1:4" ht="15.75">
      <c r="A34" s="1"/>
      <c r="B34" s="40"/>
      <c r="C34" s="40"/>
      <c r="D34" s="46"/>
    </row>
    <row r="35" spans="1:4" ht="15.75">
      <c r="A35" s="1"/>
      <c r="B35" s="40"/>
      <c r="C35" s="40"/>
      <c r="D35" s="46"/>
    </row>
    <row r="36" spans="1:4" ht="15.75">
      <c r="A36" s="1"/>
      <c r="B36" s="40" t="s">
        <v>94</v>
      </c>
      <c r="C36" s="40"/>
      <c r="D36" s="46"/>
    </row>
    <row r="37" spans="1:4" ht="15.75">
      <c r="A37" s="1"/>
      <c r="B37" s="40"/>
      <c r="C37" s="40"/>
      <c r="D37" s="46"/>
    </row>
    <row r="38" spans="1:4" ht="15.75">
      <c r="A38" s="1"/>
      <c r="B38" s="40"/>
      <c r="C38" s="40"/>
      <c r="D38" s="46"/>
    </row>
    <row r="39" spans="1:4" ht="15.75">
      <c r="A39" s="1"/>
      <c r="B39" s="40"/>
      <c r="C39" s="40"/>
      <c r="D39" s="46"/>
    </row>
    <row r="40" spans="1:4" ht="15.75">
      <c r="A40" s="1"/>
      <c r="B40" s="40"/>
      <c r="C40" s="40"/>
      <c r="D40" s="46"/>
    </row>
  </sheetData>
  <mergeCells count="6">
    <mergeCell ref="B10:C10"/>
    <mergeCell ref="A1:C1"/>
    <mergeCell ref="A2:C2"/>
    <mergeCell ref="A3:C3"/>
    <mergeCell ref="A4:C4"/>
    <mergeCell ref="A5:C5"/>
  </mergeCells>
  <printOptions horizontalCentered="1"/>
  <pageMargins left="0.31496062992125984" right="0.31496062992125984" top="0.35433070866141736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5</vt:i4>
      </vt:variant>
    </vt:vector>
  </HeadingPairs>
  <TitlesOfParts>
    <vt:vector size="10" baseType="lpstr">
      <vt:lpstr>1кв</vt:lpstr>
      <vt:lpstr>2кв</vt:lpstr>
      <vt:lpstr>3кв</vt:lpstr>
      <vt:lpstr>4кв</vt:lpstr>
      <vt:lpstr>отчет</vt:lpstr>
      <vt:lpstr>'1кв'!Область_печати</vt:lpstr>
      <vt:lpstr>'2кв'!Область_печати</vt:lpstr>
      <vt:lpstr>'3кв'!Область_печати</vt:lpstr>
      <vt:lpstr>'4кв'!Область_печати</vt:lpstr>
      <vt:lpstr>отчет!Область_печати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2023-03-02T10:49:20Z</dcterms:modified>
</cp:coreProperties>
</file>