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'3кв'!$A$1:$E$47</definedName>
    <definedName name="_xlnm.Print_Area" localSheetId="3">'4кв'!$A$1:$E$49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4" i="23"/>
  <c r="C13"/>
  <c r="C12"/>
  <c r="C11"/>
  <c r="C8"/>
  <c r="C9" s="1"/>
  <c r="C6"/>
  <c r="C23"/>
  <c r="B45" i="22"/>
  <c r="E26"/>
  <c r="B48"/>
  <c r="E23"/>
  <c r="E22"/>
  <c r="C17" i="23" l="1"/>
  <c r="C18" s="1"/>
  <c r="B49" i="22"/>
  <c r="B43" i="21"/>
  <c r="E23" l="1"/>
  <c r="E22"/>
  <c r="E26" s="1"/>
  <c r="B46" s="1"/>
  <c r="B47" l="1"/>
  <c r="E26" i="20"/>
  <c r="B43"/>
  <c r="E23"/>
  <c r="E22"/>
  <c r="B46" l="1"/>
  <c r="B47" s="1"/>
  <c r="E24" i="19"/>
  <c r="E23"/>
  <c r="E27" s="1"/>
  <c r="B47" s="1"/>
  <c r="E22"/>
  <c r="B48" l="1"/>
</calcChain>
</file>

<file path=xl/sharedStrings.xml><?xml version="1.0" encoding="utf-8"?>
<sst xmlns="http://schemas.openxmlformats.org/spreadsheetml/2006/main" count="246" uniqueCount="88">
  <si>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</si>
  <si>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</si>
  <si>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</si>
  <si>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</si>
  <si>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</si>
  <si>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</si>
  <si>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</si>
  <si>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</si>
  <si>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</si>
  <si>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</si>
  <si>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</si>
  <si>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</si>
  <si>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</si>
  <si>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</si>
  <si>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</si>
  <si>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</si>
  <si>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</si>
  <si>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</si>
  <si>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</si>
  <si>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</si>
  <si>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</si>
  <si>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</si>
  <si>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</si>
  <si>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</si>
  <si>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</si>
  <si>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</si>
  <si>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Рехина Николая Дмитриевича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</si>
  <si>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61 от 01.04.2014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</si>
  <si>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01.04.2014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</si>
  <si>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</si>
  <si>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</si>
  <si>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</si>
  <si>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Рехина Н.Д.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</si>
  <si>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</si>
  <si>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</si>
  <si>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</si>
  <si>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</si>
  <si>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</si>
  <si>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Sдома=406м2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</si>
  <si>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</si>
  <si>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</si>
  <si>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</si>
  <si>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</si>
  <si>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</si>
  <si>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</si>
  <si>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</si>
  <si>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26202,66руб.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</si>
  <si>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</si>
  <si>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</si>
  <si>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</si>
  <si>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двадцать одна тысяча пятьсот пятьдесят семь рублей 16 копеек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</si>
  <si>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</si>
  <si>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</si>
  <si>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</si>
  <si>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двадцать одна тысяча двадцать два рубля 68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</si>
  <si>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</si>
  <si>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</si>
  <si>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</si>
  <si>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двадцать две тысячи семьсот пятнадцать рублей 70 копеек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</si>
  <si>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</si>
  <si>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</si>
  <si>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</si>
  <si>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</si>
  <si>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</si>
  <si>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</si>
  <si>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</si>
  <si>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</si>
  <si>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</si>
  <si>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</si>
  <si>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</si>
  <si>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</si>
  <si>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</si>
  <si>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Непредвиденные работы 0ч/ч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</si>
  <si>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</si>
  <si>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</si>
  <si>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</si>
  <si>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</si>
  <si>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</si>
  <si>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</si>
  <si>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</si>
  <si>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</si>
  <si>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</si>
  <si>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</si>
  <si>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</si>
  <si>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</si>
  <si>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Линейная, д.4</t>
  </si>
  <si>
    <t xml:space="preserve">           2. Всего за период с "01" 10 2022 г. по "31" 12 2022 г. выполнено работ (оказано услуг) на общую сумму двадцать две тысячи восемьсот три рубля 70 копеек</t>
  </si>
  <si>
    <t>Начислено всего 104810,64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</si>
</sst>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19" zoomScaleSheetLayoutView="100" workbookViewId="0">
      <selection activeCell="A15" sqref="A15:E15"/>
    </sheetView>
  </sheetViews>
  <sheetFormatPr defaultColWidth="9.140625" defaultRowHeight="1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48</v>
      </c>
      <c r="B3" s="67"/>
      <c r="C3" s="67"/>
      <c r="D3" s="67"/>
      <c r="E3" s="67"/>
    </row>
    <row r="4" spans="1:5" s="1" customFormat="1" ht="15.6" customHeight="1">
      <c r="A4" s="21" t="s">
        <v>13</v>
      </c>
      <c r="B4" s="4"/>
      <c r="C4" s="4"/>
      <c r="D4" s="69" t="s">
        <v>49</v>
      </c>
      <c r="E4" s="69"/>
    </row>
    <row r="5" spans="1:5">
      <c r="A5" s="27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68" t="s">
        <v>25</v>
      </c>
      <c r="B7" s="68"/>
      <c r="C7" s="68"/>
      <c r="D7" s="68"/>
      <c r="E7" s="68"/>
    </row>
    <row r="8" spans="1:5">
      <c r="A8" s="74" t="s">
        <v>1</v>
      </c>
      <c r="B8" s="74"/>
      <c r="C8" s="74"/>
      <c r="D8" s="74"/>
      <c r="E8" s="74"/>
    </row>
    <row r="9" spans="1:5">
      <c r="A9" s="63" t="s">
        <v>26</v>
      </c>
      <c r="B9" s="63"/>
      <c r="C9" s="63"/>
      <c r="D9" s="63"/>
      <c r="E9" s="63"/>
    </row>
    <row r="10" spans="1:5" ht="29.25" customHeight="1">
      <c r="A10" s="76" t="s">
        <v>14</v>
      </c>
      <c r="B10" s="77"/>
      <c r="C10" s="77"/>
      <c r="D10" s="77"/>
      <c r="E10" s="77"/>
    </row>
    <row r="11" spans="1:5" ht="27.75" customHeight="1">
      <c r="A11" s="63" t="s">
        <v>27</v>
      </c>
      <c r="B11" s="63"/>
      <c r="C11" s="63"/>
      <c r="D11" s="63"/>
      <c r="E11" s="63"/>
    </row>
    <row r="12" spans="1:5">
      <c r="A12" s="74" t="s">
        <v>15</v>
      </c>
      <c r="B12" s="72"/>
      <c r="C12" s="72"/>
      <c r="D12" s="72"/>
      <c r="E12" s="72"/>
    </row>
    <row r="13" spans="1:5">
      <c r="A13" s="63" t="s">
        <v>23</v>
      </c>
      <c r="B13" s="63"/>
      <c r="C13" s="63"/>
      <c r="D13" s="63"/>
      <c r="E13" s="63"/>
    </row>
    <row r="14" spans="1:5">
      <c r="A14" s="74" t="s">
        <v>2</v>
      </c>
      <c r="B14" s="72"/>
      <c r="C14" s="72"/>
      <c r="D14" s="72"/>
      <c r="E14" s="72"/>
    </row>
    <row r="15" spans="1:5">
      <c r="A15" s="63" t="s">
        <v>22</v>
      </c>
      <c r="B15" s="63"/>
      <c r="C15" s="63"/>
      <c r="D15" s="63"/>
      <c r="E15" s="63"/>
    </row>
    <row r="16" spans="1:5">
      <c r="A16" s="74" t="s">
        <v>16</v>
      </c>
      <c r="B16" s="72"/>
      <c r="C16" s="72"/>
      <c r="D16" s="72"/>
      <c r="E16" s="72"/>
    </row>
    <row r="17" spans="1:8" ht="28.5" customHeight="1">
      <c r="A17" s="63" t="s">
        <v>17</v>
      </c>
      <c r="B17" s="63"/>
      <c r="C17" s="63"/>
      <c r="D17" s="63"/>
      <c r="E17" s="63"/>
    </row>
    <row r="18" spans="1:8" ht="65.25" customHeight="1">
      <c r="A18" s="63" t="s">
        <v>28</v>
      </c>
      <c r="B18" s="63"/>
      <c r="C18" s="63"/>
      <c r="D18" s="63"/>
      <c r="E18" s="63"/>
    </row>
    <row r="19" spans="1:8" ht="30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406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44</v>
      </c>
      <c r="C22" s="3" t="s">
        <v>4</v>
      </c>
      <c r="D22" s="3">
        <v>13.66</v>
      </c>
      <c r="E22" s="8">
        <f>D22*F20*G20</f>
        <v>16637.88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15">
        <f>D23*F20*G20</f>
        <v>4384.8</v>
      </c>
    </row>
    <row r="24" spans="1:8" ht="45">
      <c r="A24" s="7" t="s">
        <v>47</v>
      </c>
      <c r="B24" s="9" t="s">
        <v>34</v>
      </c>
      <c r="C24" s="3" t="s">
        <v>4</v>
      </c>
      <c r="D24" s="3"/>
      <c r="E24" s="8">
        <f>178.16*3</f>
        <v>534.48</v>
      </c>
    </row>
    <row r="25" spans="1:8">
      <c r="A25" s="7" t="s">
        <v>33</v>
      </c>
      <c r="B25" s="9" t="s">
        <v>34</v>
      </c>
      <c r="C25" s="3" t="s">
        <v>35</v>
      </c>
      <c r="D25" s="3"/>
      <c r="E25" s="8">
        <v>0</v>
      </c>
    </row>
    <row r="26" spans="1:8">
      <c r="A26" s="24"/>
      <c r="B26" s="25"/>
      <c r="C26" s="3"/>
      <c r="D26" s="25"/>
      <c r="E26" s="8"/>
    </row>
    <row r="27" spans="1:8" s="14" customFormat="1" ht="14.25">
      <c r="A27" s="10" t="s">
        <v>30</v>
      </c>
      <c r="B27" s="11"/>
      <c r="C27" s="12"/>
      <c r="D27" s="12"/>
      <c r="E27" s="13">
        <f>SUM(E22:E26)</f>
        <v>21557.16</v>
      </c>
    </row>
    <row r="29" spans="1:8" ht="32.25" customHeight="1">
      <c r="A29" s="71" t="s">
        <v>50</v>
      </c>
      <c r="B29" s="71"/>
      <c r="C29" s="71"/>
      <c r="D29" s="71"/>
      <c r="E29" s="71"/>
    </row>
    <row r="30" spans="1:8" ht="30.75" customHeight="1">
      <c r="A30" s="63" t="s">
        <v>21</v>
      </c>
      <c r="B30" s="63"/>
      <c r="C30" s="63"/>
      <c r="D30" s="63"/>
      <c r="E30" s="63"/>
    </row>
    <row r="31" spans="1:8">
      <c r="A31" s="63" t="s">
        <v>20</v>
      </c>
      <c r="B31" s="63"/>
      <c r="C31" s="63"/>
      <c r="D31" s="63"/>
      <c r="E31" s="63"/>
      <c r="F31" s="14"/>
      <c r="G31" s="14"/>
      <c r="H31" s="16"/>
    </row>
    <row r="32" spans="1:8" ht="28.5" customHeight="1">
      <c r="A32" s="63" t="s">
        <v>36</v>
      </c>
      <c r="B32" s="63"/>
      <c r="C32" s="63"/>
      <c r="D32" s="63"/>
      <c r="E32" s="63"/>
    </row>
    <row r="33" spans="1:5">
      <c r="A33" s="63" t="s">
        <v>18</v>
      </c>
      <c r="B33" s="63"/>
      <c r="C33" s="63"/>
      <c r="D33" s="63"/>
      <c r="E33" s="63"/>
    </row>
    <row r="34" spans="1:5">
      <c r="A34" s="78" t="s">
        <v>5</v>
      </c>
      <c r="B34" s="78"/>
      <c r="C34" s="78"/>
      <c r="D34" s="78"/>
      <c r="E34" s="78"/>
    </row>
    <row r="35" spans="1:5">
      <c r="A35" s="63" t="s">
        <v>18</v>
      </c>
      <c r="B35" s="63"/>
      <c r="C35" s="63"/>
      <c r="D35" s="63"/>
      <c r="E35" s="63"/>
    </row>
    <row r="36" spans="1:5">
      <c r="A36" s="75" t="s">
        <v>31</v>
      </c>
      <c r="B36" s="75"/>
      <c r="C36" s="75"/>
      <c r="D36" s="75"/>
      <c r="E36" s="5"/>
    </row>
    <row r="37" spans="1:5">
      <c r="B37" s="73" t="s">
        <v>19</v>
      </c>
      <c r="C37" s="73"/>
      <c r="D37" s="73"/>
      <c r="E37" s="6" t="s">
        <v>6</v>
      </c>
    </row>
    <row r="38" spans="1:5">
      <c r="A38" s="26"/>
      <c r="B38" s="26"/>
      <c r="C38" s="26"/>
      <c r="D38" s="26"/>
      <c r="E38" s="26"/>
    </row>
    <row r="39" spans="1:5">
      <c r="A39" s="72" t="s">
        <v>32</v>
      </c>
      <c r="B39" s="72"/>
      <c r="C39" s="72"/>
      <c r="D39" s="72"/>
      <c r="E39" s="5"/>
    </row>
    <row r="40" spans="1:5">
      <c r="B40" s="73" t="s">
        <v>19</v>
      </c>
      <c r="C40" s="73"/>
      <c r="D40" s="73"/>
      <c r="E40" s="6" t="s">
        <v>6</v>
      </c>
    </row>
    <row r="42" spans="1:5">
      <c r="A42" s="2" t="s">
        <v>38</v>
      </c>
    </row>
    <row r="43" spans="1:5">
      <c r="A43" s="14" t="s">
        <v>37</v>
      </c>
    </row>
    <row r="44" spans="1:5">
      <c r="A44" s="2" t="s">
        <v>43</v>
      </c>
      <c r="B44" s="17">
        <v>-6649.44</v>
      </c>
    </row>
    <row r="45" spans="1:5">
      <c r="A45" s="20" t="s">
        <v>46</v>
      </c>
      <c r="B45" s="18"/>
    </row>
    <row r="46" spans="1:5">
      <c r="A46" s="2" t="s">
        <v>39</v>
      </c>
      <c r="B46" s="18">
        <v>30017.08</v>
      </c>
    </row>
    <row r="47" spans="1:5" ht="30">
      <c r="A47" s="28" t="s">
        <v>40</v>
      </c>
      <c r="B47" s="18">
        <f>E27</f>
        <v>21557.16</v>
      </c>
    </row>
    <row r="48" spans="1:5">
      <c r="A48" s="19" t="s">
        <v>42</v>
      </c>
      <c r="B48" s="22">
        <f>B44+B46-B47</f>
        <v>1810.4800000000032</v>
      </c>
    </row>
  </sheetData>
  <mergeCells count="30">
    <mergeCell ref="A39:D39"/>
    <mergeCell ref="B40:D40"/>
    <mergeCell ref="A14:E14"/>
    <mergeCell ref="A8:E8"/>
    <mergeCell ref="A35:E35"/>
    <mergeCell ref="A36:D36"/>
    <mergeCell ref="B37:D37"/>
    <mergeCell ref="A9:E9"/>
    <mergeCell ref="A10:E10"/>
    <mergeCell ref="A11:E11"/>
    <mergeCell ref="A12:E12"/>
    <mergeCell ref="A13:E13"/>
    <mergeCell ref="A33:E33"/>
    <mergeCell ref="A34:E34"/>
    <mergeCell ref="A15:E15"/>
    <mergeCell ref="A16:E16"/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9" zoomScaleSheetLayoutView="100" workbookViewId="0">
      <selection activeCell="A3" sqref="A3:E3"/>
    </sheetView>
  </sheetViews>
  <sheetFormatPr defaultColWidth="9.140625" defaultRowHeight="1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51</v>
      </c>
      <c r="B3" s="67"/>
      <c r="C3" s="67"/>
      <c r="D3" s="67"/>
      <c r="E3" s="67"/>
    </row>
    <row r="4" spans="1:5" s="1" customFormat="1" ht="15.6" customHeight="1">
      <c r="A4" s="21" t="s">
        <v>13</v>
      </c>
      <c r="B4" s="4"/>
      <c r="C4" s="4"/>
      <c r="D4" s="69" t="s">
        <v>52</v>
      </c>
      <c r="E4" s="69"/>
    </row>
    <row r="5" spans="1:5">
      <c r="A5" s="30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68" t="s">
        <v>25</v>
      </c>
      <c r="B7" s="68"/>
      <c r="C7" s="68"/>
      <c r="D7" s="68"/>
      <c r="E7" s="68"/>
    </row>
    <row r="8" spans="1:5">
      <c r="A8" s="74" t="s">
        <v>1</v>
      </c>
      <c r="B8" s="74"/>
      <c r="C8" s="74"/>
      <c r="D8" s="74"/>
      <c r="E8" s="74"/>
    </row>
    <row r="9" spans="1:5">
      <c r="A9" s="63" t="s">
        <v>26</v>
      </c>
      <c r="B9" s="63"/>
      <c r="C9" s="63"/>
      <c r="D9" s="63"/>
      <c r="E9" s="63"/>
    </row>
    <row r="10" spans="1:5" ht="29.25" customHeight="1">
      <c r="A10" s="76" t="s">
        <v>14</v>
      </c>
      <c r="B10" s="77"/>
      <c r="C10" s="77"/>
      <c r="D10" s="77"/>
      <c r="E10" s="77"/>
    </row>
    <row r="11" spans="1:5" ht="27.75" customHeight="1">
      <c r="A11" s="63" t="s">
        <v>27</v>
      </c>
      <c r="B11" s="63"/>
      <c r="C11" s="63"/>
      <c r="D11" s="63"/>
      <c r="E11" s="63"/>
    </row>
    <row r="12" spans="1:5">
      <c r="A12" s="74" t="s">
        <v>15</v>
      </c>
      <c r="B12" s="72"/>
      <c r="C12" s="72"/>
      <c r="D12" s="72"/>
      <c r="E12" s="72"/>
    </row>
    <row r="13" spans="1:5">
      <c r="A13" s="63" t="s">
        <v>23</v>
      </c>
      <c r="B13" s="63"/>
      <c r="C13" s="63"/>
      <c r="D13" s="63"/>
      <c r="E13" s="63"/>
    </row>
    <row r="14" spans="1:5">
      <c r="A14" s="74" t="s">
        <v>2</v>
      </c>
      <c r="B14" s="72"/>
      <c r="C14" s="72"/>
      <c r="D14" s="72"/>
      <c r="E14" s="72"/>
    </row>
    <row r="15" spans="1:5">
      <c r="A15" s="63" t="s">
        <v>22</v>
      </c>
      <c r="B15" s="63"/>
      <c r="C15" s="63"/>
      <c r="D15" s="63"/>
      <c r="E15" s="63"/>
    </row>
    <row r="16" spans="1:5">
      <c r="A16" s="74" t="s">
        <v>16</v>
      </c>
      <c r="B16" s="72"/>
      <c r="C16" s="72"/>
      <c r="D16" s="72"/>
      <c r="E16" s="72"/>
    </row>
    <row r="17" spans="1:8" ht="28.5" customHeight="1">
      <c r="A17" s="63" t="s">
        <v>17</v>
      </c>
      <c r="B17" s="63"/>
      <c r="C17" s="63"/>
      <c r="D17" s="63"/>
      <c r="E17" s="63"/>
    </row>
    <row r="18" spans="1:8" ht="65.25" customHeight="1">
      <c r="A18" s="63" t="s">
        <v>28</v>
      </c>
      <c r="B18" s="63"/>
      <c r="C18" s="63"/>
      <c r="D18" s="63"/>
      <c r="E18" s="63"/>
    </row>
    <row r="19" spans="1:8" ht="30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406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44</v>
      </c>
      <c r="C22" s="3" t="s">
        <v>4</v>
      </c>
      <c r="D22" s="3">
        <v>13.66</v>
      </c>
      <c r="E22" s="8">
        <f>D22*F20*G20</f>
        <v>16637.88</v>
      </c>
    </row>
    <row r="23" spans="1:8">
      <c r="A23" s="7" t="s">
        <v>41</v>
      </c>
      <c r="B23" s="9" t="s">
        <v>24</v>
      </c>
      <c r="C23" s="3" t="s">
        <v>4</v>
      </c>
      <c r="D23" s="3">
        <v>3.6</v>
      </c>
      <c r="E23" s="15">
        <f>D23*F20*G20</f>
        <v>4384.8</v>
      </c>
    </row>
    <row r="24" spans="1:8">
      <c r="A24" s="7" t="s">
        <v>33</v>
      </c>
      <c r="B24" s="9" t="s">
        <v>53</v>
      </c>
      <c r="C24" s="3" t="s">
        <v>35</v>
      </c>
      <c r="D24" s="3"/>
      <c r="E24" s="8">
        <v>0</v>
      </c>
    </row>
    <row r="25" spans="1:8">
      <c r="A25" s="24"/>
      <c r="B25" s="25"/>
      <c r="C25" s="3"/>
      <c r="D25" s="25"/>
      <c r="E25" s="8"/>
    </row>
    <row r="26" spans="1:8" s="14" customFormat="1" ht="14.25">
      <c r="A26" s="10" t="s">
        <v>30</v>
      </c>
      <c r="B26" s="11"/>
      <c r="C26" s="12"/>
      <c r="D26" s="12"/>
      <c r="E26" s="13">
        <f>SUM(E22:E25)</f>
        <v>21022.68</v>
      </c>
    </row>
    <row r="28" spans="1:8" ht="32.25" customHeight="1">
      <c r="A28" s="71" t="s">
        <v>54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6"/>
    </row>
    <row r="31" spans="1:8" ht="28.5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78" t="s">
        <v>5</v>
      </c>
      <c r="B33" s="78"/>
      <c r="C33" s="78"/>
      <c r="D33" s="78"/>
      <c r="E33" s="78"/>
    </row>
    <row r="34" spans="1:5">
      <c r="A34" s="63" t="s">
        <v>18</v>
      </c>
      <c r="B34" s="63"/>
      <c r="C34" s="63"/>
      <c r="D34" s="63"/>
      <c r="E34" s="63"/>
    </row>
    <row r="35" spans="1:5">
      <c r="A35" s="75" t="s">
        <v>31</v>
      </c>
      <c r="B35" s="75"/>
      <c r="C35" s="75"/>
      <c r="D35" s="75"/>
      <c r="E35" s="5"/>
    </row>
    <row r="36" spans="1:5">
      <c r="B36" s="73" t="s">
        <v>19</v>
      </c>
      <c r="C36" s="73"/>
      <c r="D36" s="73"/>
      <c r="E36" s="6" t="s">
        <v>6</v>
      </c>
    </row>
    <row r="37" spans="1:5">
      <c r="A37" s="29"/>
      <c r="B37" s="29"/>
      <c r="C37" s="29"/>
      <c r="D37" s="29"/>
      <c r="E37" s="29"/>
    </row>
    <row r="38" spans="1:5">
      <c r="A38" s="72" t="s">
        <v>32</v>
      </c>
      <c r="B38" s="72"/>
      <c r="C38" s="72"/>
      <c r="D38" s="72"/>
      <c r="E38" s="5"/>
    </row>
    <row r="39" spans="1:5">
      <c r="B39" s="73" t="s">
        <v>19</v>
      </c>
      <c r="C39" s="73"/>
      <c r="D39" s="73"/>
      <c r="E39" s="6" t="s">
        <v>6</v>
      </c>
    </row>
    <row r="41" spans="1:5">
      <c r="A41" s="2" t="s">
        <v>38</v>
      </c>
    </row>
    <row r="42" spans="1:5">
      <c r="A42" s="14" t="s">
        <v>37</v>
      </c>
    </row>
    <row r="43" spans="1:5">
      <c r="A43" s="2" t="s">
        <v>43</v>
      </c>
      <c r="B43" s="17">
        <f>'1кв'!B48</f>
        <v>1810.4800000000032</v>
      </c>
    </row>
    <row r="44" spans="1:5">
      <c r="A44" s="20" t="s">
        <v>46</v>
      </c>
      <c r="B44" s="18"/>
    </row>
    <row r="45" spans="1:5">
      <c r="A45" s="2" t="s">
        <v>39</v>
      </c>
      <c r="B45" s="18">
        <v>23853.49</v>
      </c>
    </row>
    <row r="46" spans="1:5" ht="30">
      <c r="A46" s="31" t="s">
        <v>40</v>
      </c>
      <c r="B46" s="18">
        <f>E26</f>
        <v>21022.68</v>
      </c>
    </row>
    <row r="47" spans="1:5">
      <c r="A47" s="19" t="s">
        <v>42</v>
      </c>
      <c r="B47" s="22">
        <f>B43+B45-B46</f>
        <v>4641.2900000000045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6" zoomScaleSheetLayoutView="100" workbookViewId="0">
      <selection activeCell="A3" sqref="A3:E4"/>
    </sheetView>
  </sheetViews>
  <sheetFormatPr defaultColWidth="9.140625" defaultRowHeight="1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55</v>
      </c>
      <c r="B3" s="67"/>
      <c r="C3" s="67"/>
      <c r="D3" s="67"/>
      <c r="E3" s="67"/>
    </row>
    <row r="4" spans="1:5" s="1" customFormat="1" ht="15.6" customHeight="1">
      <c r="A4" s="21" t="s">
        <v>13</v>
      </c>
      <c r="B4" s="4"/>
      <c r="C4" s="4"/>
      <c r="D4" s="69" t="s">
        <v>56</v>
      </c>
      <c r="E4" s="69"/>
    </row>
    <row r="5" spans="1:5">
      <c r="A5" s="33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68" t="s">
        <v>25</v>
      </c>
      <c r="B7" s="68"/>
      <c r="C7" s="68"/>
      <c r="D7" s="68"/>
      <c r="E7" s="68"/>
    </row>
    <row r="8" spans="1:5">
      <c r="A8" s="74" t="s">
        <v>1</v>
      </c>
      <c r="B8" s="74"/>
      <c r="C8" s="74"/>
      <c r="D8" s="74"/>
      <c r="E8" s="74"/>
    </row>
    <row r="9" spans="1:5">
      <c r="A9" s="63" t="s">
        <v>26</v>
      </c>
      <c r="B9" s="63"/>
      <c r="C9" s="63"/>
      <c r="D9" s="63"/>
      <c r="E9" s="63"/>
    </row>
    <row r="10" spans="1:5" ht="29.25" customHeight="1">
      <c r="A10" s="76" t="s">
        <v>14</v>
      </c>
      <c r="B10" s="77"/>
      <c r="C10" s="77"/>
      <c r="D10" s="77"/>
      <c r="E10" s="77"/>
    </row>
    <row r="11" spans="1:5" ht="27.75" customHeight="1">
      <c r="A11" s="63" t="s">
        <v>27</v>
      </c>
      <c r="B11" s="63"/>
      <c r="C11" s="63"/>
      <c r="D11" s="63"/>
      <c r="E11" s="63"/>
    </row>
    <row r="12" spans="1:5">
      <c r="A12" s="74" t="s">
        <v>15</v>
      </c>
      <c r="B12" s="72"/>
      <c r="C12" s="72"/>
      <c r="D12" s="72"/>
      <c r="E12" s="72"/>
    </row>
    <row r="13" spans="1:5">
      <c r="A13" s="63" t="s">
        <v>23</v>
      </c>
      <c r="B13" s="63"/>
      <c r="C13" s="63"/>
      <c r="D13" s="63"/>
      <c r="E13" s="63"/>
    </row>
    <row r="14" spans="1:5">
      <c r="A14" s="74" t="s">
        <v>2</v>
      </c>
      <c r="B14" s="72"/>
      <c r="C14" s="72"/>
      <c r="D14" s="72"/>
      <c r="E14" s="72"/>
    </row>
    <row r="15" spans="1:5">
      <c r="A15" s="63" t="s">
        <v>22</v>
      </c>
      <c r="B15" s="63"/>
      <c r="C15" s="63"/>
      <c r="D15" s="63"/>
      <c r="E15" s="63"/>
    </row>
    <row r="16" spans="1:5">
      <c r="A16" s="74" t="s">
        <v>16</v>
      </c>
      <c r="B16" s="72"/>
      <c r="C16" s="72"/>
      <c r="D16" s="72"/>
      <c r="E16" s="72"/>
    </row>
    <row r="17" spans="1:8" ht="28.5" customHeight="1">
      <c r="A17" s="63" t="s">
        <v>17</v>
      </c>
      <c r="B17" s="63"/>
      <c r="C17" s="63"/>
      <c r="D17" s="63"/>
      <c r="E17" s="63"/>
    </row>
    <row r="18" spans="1:8" ht="65.25" customHeight="1">
      <c r="A18" s="63" t="s">
        <v>28</v>
      </c>
      <c r="B18" s="63"/>
      <c r="C18" s="63"/>
      <c r="D18" s="63"/>
      <c r="E18" s="63"/>
    </row>
    <row r="19" spans="1:8" ht="30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406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44</v>
      </c>
      <c r="C22" s="3" t="s">
        <v>4</v>
      </c>
      <c r="D22" s="3">
        <v>14.75</v>
      </c>
      <c r="E22" s="8">
        <f>D22*F20*G20</f>
        <v>17965.5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15">
        <f>D23*F20*G20</f>
        <v>4750.2</v>
      </c>
    </row>
    <row r="24" spans="1:8">
      <c r="A24" s="7" t="s">
        <v>33</v>
      </c>
      <c r="B24" s="9" t="s">
        <v>57</v>
      </c>
      <c r="C24" s="3" t="s">
        <v>35</v>
      </c>
      <c r="D24" s="3"/>
      <c r="E24" s="8">
        <v>0</v>
      </c>
    </row>
    <row r="25" spans="1:8">
      <c r="A25" s="24"/>
      <c r="B25" s="25"/>
      <c r="C25" s="3"/>
      <c r="D25" s="25"/>
      <c r="E25" s="8"/>
    </row>
    <row r="26" spans="1:8" s="14" customFormat="1" ht="14.25">
      <c r="A26" s="10" t="s">
        <v>30</v>
      </c>
      <c r="B26" s="11"/>
      <c r="C26" s="12"/>
      <c r="D26" s="12"/>
      <c r="E26" s="13">
        <f>SUM(E22:E25)</f>
        <v>22715.7</v>
      </c>
    </row>
    <row r="28" spans="1:8" ht="32.25" customHeight="1">
      <c r="A28" s="71" t="s">
        <v>58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6"/>
    </row>
    <row r="31" spans="1:8" ht="28.5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78" t="s">
        <v>5</v>
      </c>
      <c r="B33" s="78"/>
      <c r="C33" s="78"/>
      <c r="D33" s="78"/>
      <c r="E33" s="78"/>
    </row>
    <row r="34" spans="1:5">
      <c r="A34" s="63" t="s">
        <v>18</v>
      </c>
      <c r="B34" s="63"/>
      <c r="C34" s="63"/>
      <c r="D34" s="63"/>
      <c r="E34" s="63"/>
    </row>
    <row r="35" spans="1:5">
      <c r="A35" s="75" t="s">
        <v>31</v>
      </c>
      <c r="B35" s="75"/>
      <c r="C35" s="75"/>
      <c r="D35" s="75"/>
      <c r="E35" s="5"/>
    </row>
    <row r="36" spans="1:5">
      <c r="B36" s="73" t="s">
        <v>19</v>
      </c>
      <c r="C36" s="73"/>
      <c r="D36" s="73"/>
      <c r="E36" s="6" t="s">
        <v>6</v>
      </c>
    </row>
    <row r="37" spans="1:5">
      <c r="A37" s="34"/>
      <c r="B37" s="34"/>
      <c r="C37" s="34"/>
      <c r="D37" s="34"/>
      <c r="E37" s="34"/>
    </row>
    <row r="38" spans="1:5">
      <c r="A38" s="72" t="s">
        <v>32</v>
      </c>
      <c r="B38" s="72"/>
      <c r="C38" s="72"/>
      <c r="D38" s="72"/>
      <c r="E38" s="5"/>
    </row>
    <row r="39" spans="1:5">
      <c r="B39" s="73" t="s">
        <v>19</v>
      </c>
      <c r="C39" s="73"/>
      <c r="D39" s="73"/>
      <c r="E39" s="6" t="s">
        <v>6</v>
      </c>
    </row>
    <row r="41" spans="1:5">
      <c r="A41" s="2" t="s">
        <v>38</v>
      </c>
    </row>
    <row r="42" spans="1:5">
      <c r="A42" s="14" t="s">
        <v>37</v>
      </c>
    </row>
    <row r="43" spans="1:5">
      <c r="A43" s="2" t="s">
        <v>43</v>
      </c>
      <c r="B43" s="17">
        <f>'2кв'!B47</f>
        <v>4641.2900000000045</v>
      </c>
    </row>
    <row r="44" spans="1:5">
      <c r="A44" s="20" t="s">
        <v>46</v>
      </c>
      <c r="B44" s="18"/>
    </row>
    <row r="45" spans="1:5">
      <c r="A45" s="2" t="s">
        <v>39</v>
      </c>
      <c r="B45" s="18">
        <v>26610.39</v>
      </c>
    </row>
    <row r="46" spans="1:5" ht="30">
      <c r="A46" s="32" t="s">
        <v>40</v>
      </c>
      <c r="B46" s="18">
        <f>E26</f>
        <v>22715.7</v>
      </c>
    </row>
    <row r="47" spans="1:5">
      <c r="A47" s="19" t="s">
        <v>42</v>
      </c>
      <c r="B47" s="22">
        <f>B43+B45-B46</f>
        <v>8535.9800000000032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25" zoomScaleSheetLayoutView="100" workbookViewId="0">
      <selection activeCell="A33" sqref="A33:E34"/>
    </sheetView>
  </sheetViews>
  <sheetFormatPr defaultColWidth="9.140625" defaultRowHeight="15"/>
  <cols>
    <col min="1" max="1" width="33.85546875" style="2" customWidth="1"/>
    <col min="2" max="2" width="20.28515625" style="2" customWidth="1"/>
    <col min="3" max="3" width="13" style="2" customWidth="1"/>
    <col min="4" max="4" width="14.7109375" style="2" customWidth="1"/>
    <col min="5" max="5" width="14.140625" style="2" customWidth="1"/>
    <col min="6" max="7" width="9.140625" style="2"/>
    <col min="8" max="8" width="16.5703125" style="2" customWidth="1"/>
    <col min="9" max="16384" width="9.140625" style="2"/>
  </cols>
  <sheetData>
    <row r="1" spans="1:5" ht="15.75">
      <c r="A1" s="64" t="s">
        <v>11</v>
      </c>
      <c r="B1" s="64"/>
      <c r="C1" s="64"/>
      <c r="D1" s="64"/>
      <c r="E1" s="64"/>
    </row>
    <row r="2" spans="1:5" ht="33.75" customHeight="1">
      <c r="A2" s="65" t="s">
        <v>12</v>
      </c>
      <c r="B2" s="66"/>
      <c r="C2" s="66"/>
      <c r="D2" s="66"/>
      <c r="E2" s="66"/>
    </row>
    <row r="3" spans="1:5">
      <c r="A3" s="67" t="s">
        <v>59</v>
      </c>
      <c r="B3" s="67"/>
      <c r="C3" s="67"/>
      <c r="D3" s="67"/>
      <c r="E3" s="67"/>
    </row>
    <row r="4" spans="1:5" s="1" customFormat="1" ht="15.6" customHeight="1">
      <c r="A4" s="21" t="s">
        <v>13</v>
      </c>
      <c r="B4" s="4"/>
      <c r="C4" s="4"/>
      <c r="D4" s="69" t="s">
        <v>60</v>
      </c>
      <c r="E4" s="69"/>
    </row>
    <row r="5" spans="1:5">
      <c r="A5" s="35"/>
      <c r="B5" s="4"/>
      <c r="C5" s="4"/>
      <c r="D5" s="4"/>
      <c r="E5" s="4"/>
    </row>
    <row r="6" spans="1:5">
      <c r="A6" s="63" t="s">
        <v>0</v>
      </c>
      <c r="B6" s="63"/>
      <c r="C6" s="63"/>
      <c r="D6" s="63"/>
      <c r="E6" s="63"/>
    </row>
    <row r="7" spans="1:5">
      <c r="A7" s="68" t="s">
        <v>25</v>
      </c>
      <c r="B7" s="68"/>
      <c r="C7" s="68"/>
      <c r="D7" s="68"/>
      <c r="E7" s="68"/>
    </row>
    <row r="8" spans="1:5">
      <c r="A8" s="74" t="s">
        <v>1</v>
      </c>
      <c r="B8" s="74"/>
      <c r="C8" s="74"/>
      <c r="D8" s="74"/>
      <c r="E8" s="74"/>
    </row>
    <row r="9" spans="1:5">
      <c r="A9" s="63" t="s">
        <v>26</v>
      </c>
      <c r="B9" s="63"/>
      <c r="C9" s="63"/>
      <c r="D9" s="63"/>
      <c r="E9" s="63"/>
    </row>
    <row r="10" spans="1:5" ht="29.25" customHeight="1">
      <c r="A10" s="76" t="s">
        <v>14</v>
      </c>
      <c r="B10" s="77"/>
      <c r="C10" s="77"/>
      <c r="D10" s="77"/>
      <c r="E10" s="77"/>
    </row>
    <row r="11" spans="1:5" ht="27.75" customHeight="1">
      <c r="A11" s="63" t="s">
        <v>27</v>
      </c>
      <c r="B11" s="63"/>
      <c r="C11" s="63"/>
      <c r="D11" s="63"/>
      <c r="E11" s="63"/>
    </row>
    <row r="12" spans="1:5">
      <c r="A12" s="74" t="s">
        <v>15</v>
      </c>
      <c r="B12" s="72"/>
      <c r="C12" s="72"/>
      <c r="D12" s="72"/>
      <c r="E12" s="72"/>
    </row>
    <row r="13" spans="1:5">
      <c r="A13" s="63" t="s">
        <v>23</v>
      </c>
      <c r="B13" s="63"/>
      <c r="C13" s="63"/>
      <c r="D13" s="63"/>
      <c r="E13" s="63"/>
    </row>
    <row r="14" spans="1:5">
      <c r="A14" s="74" t="s">
        <v>2</v>
      </c>
      <c r="B14" s="72"/>
      <c r="C14" s="72"/>
      <c r="D14" s="72"/>
      <c r="E14" s="72"/>
    </row>
    <row r="15" spans="1:5">
      <c r="A15" s="63" t="s">
        <v>22</v>
      </c>
      <c r="B15" s="63"/>
      <c r="C15" s="63"/>
      <c r="D15" s="63"/>
      <c r="E15" s="63"/>
    </row>
    <row r="16" spans="1:5">
      <c r="A16" s="74" t="s">
        <v>16</v>
      </c>
      <c r="B16" s="72"/>
      <c r="C16" s="72"/>
      <c r="D16" s="72"/>
      <c r="E16" s="72"/>
    </row>
    <row r="17" spans="1:8" ht="28.5" customHeight="1">
      <c r="A17" s="63" t="s">
        <v>17</v>
      </c>
      <c r="B17" s="63"/>
      <c r="C17" s="63"/>
      <c r="D17" s="63"/>
      <c r="E17" s="63"/>
    </row>
    <row r="18" spans="1:8" ht="65.25" customHeight="1">
      <c r="A18" s="63" t="s">
        <v>28</v>
      </c>
      <c r="B18" s="63"/>
      <c r="C18" s="63"/>
      <c r="D18" s="63"/>
      <c r="E18" s="63"/>
    </row>
    <row r="19" spans="1:8" ht="30" customHeight="1">
      <c r="A19" s="70" t="s">
        <v>29</v>
      </c>
      <c r="B19" s="70"/>
      <c r="C19" s="70"/>
      <c r="D19" s="70"/>
      <c r="E19" s="70"/>
    </row>
    <row r="20" spans="1:8">
      <c r="A20" s="70"/>
      <c r="B20" s="70"/>
      <c r="C20" s="70"/>
      <c r="D20" s="70"/>
      <c r="E20" s="70"/>
      <c r="F20" s="2">
        <v>406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44</v>
      </c>
      <c r="C22" s="3" t="s">
        <v>4</v>
      </c>
      <c r="D22" s="3">
        <v>14.75</v>
      </c>
      <c r="E22" s="8">
        <f>D22*F20*G20</f>
        <v>17965.5</v>
      </c>
    </row>
    <row r="23" spans="1:8">
      <c r="A23" s="7" t="s">
        <v>41</v>
      </c>
      <c r="B23" s="9" t="s">
        <v>24</v>
      </c>
      <c r="C23" s="3" t="s">
        <v>4</v>
      </c>
      <c r="D23" s="3">
        <v>3.9</v>
      </c>
      <c r="E23" s="15">
        <f>D23*F20*G20</f>
        <v>4750.2</v>
      </c>
    </row>
    <row r="24" spans="1:8">
      <c r="A24" s="7" t="s">
        <v>33</v>
      </c>
      <c r="B24" s="9" t="s">
        <v>61</v>
      </c>
      <c r="C24" s="3" t="s">
        <v>35</v>
      </c>
      <c r="D24" s="3"/>
      <c r="E24" s="8">
        <v>88</v>
      </c>
    </row>
    <row r="25" spans="1:8">
      <c r="A25" s="24"/>
      <c r="B25" s="25"/>
      <c r="C25" s="3"/>
      <c r="D25" s="25"/>
      <c r="E25" s="8"/>
    </row>
    <row r="26" spans="1:8" s="14" customFormat="1" ht="14.25">
      <c r="A26" s="10" t="s">
        <v>30</v>
      </c>
      <c r="B26" s="11"/>
      <c r="C26" s="12"/>
      <c r="D26" s="12"/>
      <c r="E26" s="13">
        <f>SUM(E22:E25)</f>
        <v>22803.7</v>
      </c>
    </row>
    <row r="28" spans="1:8" ht="32.25" customHeight="1">
      <c r="A28" s="71" t="s">
        <v>86</v>
      </c>
      <c r="B28" s="71"/>
      <c r="C28" s="71"/>
      <c r="D28" s="71"/>
      <c r="E28" s="71"/>
    </row>
    <row r="29" spans="1:8" ht="30.75" customHeight="1">
      <c r="A29" s="63" t="s">
        <v>21</v>
      </c>
      <c r="B29" s="63"/>
      <c r="C29" s="63"/>
      <c r="D29" s="63"/>
      <c r="E29" s="63"/>
    </row>
    <row r="30" spans="1:8">
      <c r="A30" s="63" t="s">
        <v>20</v>
      </c>
      <c r="B30" s="63"/>
      <c r="C30" s="63"/>
      <c r="D30" s="63"/>
      <c r="E30" s="63"/>
      <c r="F30" s="14"/>
      <c r="G30" s="14"/>
      <c r="H30" s="16"/>
    </row>
    <row r="31" spans="1:8" ht="28.5" customHeight="1">
      <c r="A31" s="63" t="s">
        <v>36</v>
      </c>
      <c r="B31" s="63"/>
      <c r="C31" s="63"/>
      <c r="D31" s="63"/>
      <c r="E31" s="63"/>
    </row>
    <row r="32" spans="1:8">
      <c r="A32" s="63" t="s">
        <v>18</v>
      </c>
      <c r="B32" s="63"/>
      <c r="C32" s="63"/>
      <c r="D32" s="63"/>
      <c r="E32" s="63"/>
    </row>
    <row r="33" spans="1:5">
      <c r="A33" s="38"/>
      <c r="B33" s="38"/>
      <c r="C33" s="38"/>
      <c r="D33" s="38"/>
      <c r="E33" s="38"/>
    </row>
    <row r="34" spans="1:5">
      <c r="A34" s="38"/>
      <c r="B34" s="38"/>
      <c r="C34" s="38"/>
      <c r="D34" s="38"/>
      <c r="E34" s="38"/>
    </row>
    <row r="35" spans="1:5">
      <c r="A35" s="78" t="s">
        <v>5</v>
      </c>
      <c r="B35" s="78"/>
      <c r="C35" s="78"/>
      <c r="D35" s="78"/>
      <c r="E35" s="78"/>
    </row>
    <row r="36" spans="1:5">
      <c r="A36" s="63" t="s">
        <v>18</v>
      </c>
      <c r="B36" s="63"/>
      <c r="C36" s="63"/>
      <c r="D36" s="63"/>
      <c r="E36" s="63"/>
    </row>
    <row r="37" spans="1:5">
      <c r="A37" s="75" t="s">
        <v>31</v>
      </c>
      <c r="B37" s="75"/>
      <c r="C37" s="75"/>
      <c r="D37" s="75"/>
      <c r="E37" s="5"/>
    </row>
    <row r="38" spans="1:5">
      <c r="B38" s="73" t="s">
        <v>19</v>
      </c>
      <c r="C38" s="73"/>
      <c r="D38" s="73"/>
      <c r="E38" s="6" t="s">
        <v>6</v>
      </c>
    </row>
    <row r="39" spans="1:5">
      <c r="A39" s="36"/>
      <c r="B39" s="36"/>
      <c r="C39" s="36"/>
      <c r="D39" s="36"/>
      <c r="E39" s="36"/>
    </row>
    <row r="40" spans="1:5">
      <c r="A40" s="72" t="s">
        <v>32</v>
      </c>
      <c r="B40" s="72"/>
      <c r="C40" s="72"/>
      <c r="D40" s="72"/>
      <c r="E40" s="5"/>
    </row>
    <row r="41" spans="1:5">
      <c r="B41" s="73" t="s">
        <v>19</v>
      </c>
      <c r="C41" s="73"/>
      <c r="D41" s="73"/>
      <c r="E41" s="6" t="s">
        <v>6</v>
      </c>
    </row>
    <row r="43" spans="1:5">
      <c r="A43" s="2" t="s">
        <v>38</v>
      </c>
    </row>
    <row r="44" spans="1:5">
      <c r="A44" s="14" t="s">
        <v>37</v>
      </c>
    </row>
    <row r="45" spans="1:5">
      <c r="A45" s="2" t="s">
        <v>43</v>
      </c>
      <c r="B45" s="17">
        <f>'3кв'!B47</f>
        <v>8535.9800000000032</v>
      </c>
    </row>
    <row r="46" spans="1:5">
      <c r="A46" s="20" t="s">
        <v>46</v>
      </c>
      <c r="B46" s="18"/>
    </row>
    <row r="47" spans="1:5">
      <c r="A47" s="2" t="s">
        <v>39</v>
      </c>
      <c r="B47" s="18">
        <v>25484.47</v>
      </c>
    </row>
    <row r="48" spans="1:5" ht="30">
      <c r="A48" s="37" t="s">
        <v>40</v>
      </c>
      <c r="B48" s="18">
        <f>E26</f>
        <v>22803.7</v>
      </c>
    </row>
    <row r="49" spans="1:2">
      <c r="A49" s="19" t="s">
        <v>42</v>
      </c>
      <c r="B49" s="22">
        <f>B45+B47-B48</f>
        <v>11216.750000000004</v>
      </c>
    </row>
  </sheetData>
  <mergeCells count="30">
    <mergeCell ref="B41:D41"/>
    <mergeCell ref="A20:E20"/>
    <mergeCell ref="A28:E28"/>
    <mergeCell ref="A29:E29"/>
    <mergeCell ref="A30:E30"/>
    <mergeCell ref="A31:E31"/>
    <mergeCell ref="A32:E32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10" zoomScaleSheetLayoutView="100" workbookViewId="0">
      <selection activeCell="A26" sqref="A26:XFD2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0" t="s">
        <v>62</v>
      </c>
      <c r="B1" s="80"/>
      <c r="C1" s="80"/>
      <c r="D1" s="39"/>
    </row>
    <row r="2" spans="1:5" ht="15.75">
      <c r="A2" s="81" t="s">
        <v>63</v>
      </c>
      <c r="B2" s="81"/>
      <c r="C2" s="81"/>
      <c r="D2" s="40"/>
    </row>
    <row r="3" spans="1:5" ht="15.75">
      <c r="A3" s="81" t="s">
        <v>64</v>
      </c>
      <c r="B3" s="81"/>
      <c r="C3" s="81"/>
      <c r="D3" s="40"/>
    </row>
    <row r="4" spans="1:5" ht="15.75">
      <c r="A4" s="80" t="s">
        <v>85</v>
      </c>
      <c r="B4" s="80"/>
      <c r="C4" s="80"/>
      <c r="D4" s="39"/>
    </row>
    <row r="5" spans="1:5" ht="15.75">
      <c r="A5" s="82"/>
      <c r="B5" s="82"/>
      <c r="C5" s="82"/>
      <c r="D5" s="1"/>
    </row>
    <row r="6" spans="1:5" ht="15.75">
      <c r="A6" s="40"/>
      <c r="B6" s="41" t="s">
        <v>65</v>
      </c>
      <c r="C6" s="42">
        <f>'1кв'!B44</f>
        <v>-6649.44</v>
      </c>
      <c r="D6" s="43"/>
    </row>
    <row r="7" spans="1:5" ht="15.75">
      <c r="A7" s="44" t="s">
        <v>66</v>
      </c>
      <c r="B7" s="41" t="s">
        <v>87</v>
      </c>
      <c r="C7" s="42"/>
      <c r="D7" s="43"/>
    </row>
    <row r="8" spans="1:5" ht="15.75">
      <c r="B8" s="45" t="s">
        <v>67</v>
      </c>
      <c r="C8" s="46">
        <f>'1кв'!B46+'2кв'!B45+'3кв'!B45+'4кв'!B47</f>
        <v>105965.43000000001</v>
      </c>
      <c r="D8" s="47"/>
    </row>
    <row r="9" spans="1:5" ht="15.75">
      <c r="A9" s="48"/>
      <c r="B9" s="45" t="s">
        <v>68</v>
      </c>
      <c r="C9" s="49">
        <f>SUM(C8:C8)</f>
        <v>105965.43000000001</v>
      </c>
      <c r="D9" s="43"/>
    </row>
    <row r="10" spans="1:5" ht="15.75">
      <c r="A10" s="1"/>
      <c r="B10" s="79"/>
      <c r="C10" s="79"/>
      <c r="D10" s="50"/>
    </row>
    <row r="11" spans="1:5" ht="15.75">
      <c r="A11" s="51" t="s">
        <v>69</v>
      </c>
      <c r="B11" s="52" t="s">
        <v>70</v>
      </c>
      <c r="C11" s="53">
        <f>'1кв'!E22+'2кв'!E22+'3кв'!E22+'4кв'!E22</f>
        <v>69206.760000000009</v>
      </c>
      <c r="D11" s="50"/>
    </row>
    <row r="12" spans="1:5" ht="15.75">
      <c r="A12" s="51"/>
      <c r="B12" s="7" t="s">
        <v>41</v>
      </c>
      <c r="C12" s="53">
        <f>'1кв'!E23+'2кв'!E23+'3кв'!E23+'4кв'!E23</f>
        <v>18270</v>
      </c>
      <c r="D12" s="50"/>
    </row>
    <row r="13" spans="1:5" ht="30">
      <c r="A13" s="51"/>
      <c r="B13" s="7" t="s">
        <v>71</v>
      </c>
      <c r="C13" s="53">
        <f>'1кв'!E24</f>
        <v>534.48</v>
      </c>
      <c r="D13" s="50"/>
    </row>
    <row r="14" spans="1:5" ht="15.75">
      <c r="A14" s="1"/>
      <c r="B14" s="7" t="s">
        <v>33</v>
      </c>
      <c r="C14" s="53">
        <f>'1кв'!E25+'2кв'!E24+'3кв'!E24+'4кв'!E24</f>
        <v>88</v>
      </c>
      <c r="D14" s="50"/>
      <c r="E14" s="54"/>
    </row>
    <row r="15" spans="1:5" ht="15.75">
      <c r="A15" s="51"/>
      <c r="B15" s="55" t="s">
        <v>72</v>
      </c>
      <c r="C15" s="56">
        <v>0</v>
      </c>
      <c r="D15" s="50"/>
    </row>
    <row r="16" spans="1:5" ht="15.75">
      <c r="A16" s="51"/>
      <c r="B16" s="57" t="s">
        <v>73</v>
      </c>
      <c r="C16" s="56">
        <v>0</v>
      </c>
      <c r="D16" s="50"/>
    </row>
    <row r="17" spans="1:5" ht="15.75">
      <c r="A17" s="1"/>
      <c r="B17" s="58" t="s">
        <v>74</v>
      </c>
      <c r="C17" s="59">
        <f>SUM(C11:C16)</f>
        <v>88099.24</v>
      </c>
      <c r="D17" s="50"/>
      <c r="E17" s="54"/>
    </row>
    <row r="18" spans="1:5" ht="15.75">
      <c r="A18" s="1"/>
      <c r="B18" s="60" t="s">
        <v>75</v>
      </c>
      <c r="C18" s="59">
        <f>C6+C9-C17</f>
        <v>11216.75</v>
      </c>
      <c r="D18" s="50"/>
    </row>
    <row r="19" spans="1:5" ht="15.75">
      <c r="A19" s="1"/>
      <c r="B19" s="44"/>
      <c r="C19" s="44"/>
      <c r="D19" s="50"/>
    </row>
    <row r="20" spans="1:5" ht="15.75">
      <c r="A20" s="1"/>
      <c r="B20" s="61" t="s">
        <v>76</v>
      </c>
      <c r="C20" s="61"/>
      <c r="D20" s="50"/>
    </row>
    <row r="21" spans="1:5" ht="15.75">
      <c r="A21" s="1"/>
      <c r="B21" s="61" t="s">
        <v>77</v>
      </c>
      <c r="C21" s="61">
        <v>14267.18</v>
      </c>
      <c r="D21" s="50"/>
    </row>
    <row r="22" spans="1:5" ht="15.75">
      <c r="A22" s="1"/>
      <c r="B22" s="62" t="s">
        <v>78</v>
      </c>
      <c r="C22" s="62">
        <v>13307.75</v>
      </c>
      <c r="D22" s="50"/>
    </row>
    <row r="23" spans="1:5" ht="15.75">
      <c r="A23" s="1"/>
      <c r="B23" s="61" t="s">
        <v>79</v>
      </c>
      <c r="C23" s="61">
        <f>C22-C21</f>
        <v>-959.43000000000029</v>
      </c>
      <c r="D23" s="50"/>
    </row>
    <row r="24" spans="1:5" ht="15.75">
      <c r="A24" s="1"/>
      <c r="B24" s="44"/>
      <c r="C24" s="44"/>
      <c r="D24" s="50"/>
    </row>
    <row r="25" spans="1:5" ht="15.75">
      <c r="A25" s="1"/>
      <c r="B25" s="44"/>
      <c r="C25" s="44"/>
      <c r="D25" s="50"/>
    </row>
    <row r="26" spans="1:5" ht="15.75">
      <c r="A26" s="1"/>
      <c r="B26" s="44"/>
      <c r="C26" s="44"/>
      <c r="D26" s="50"/>
    </row>
    <row r="27" spans="1:5" ht="15.75">
      <c r="A27" s="1"/>
      <c r="B27" s="44"/>
      <c r="C27" s="44"/>
      <c r="D27" s="50"/>
    </row>
    <row r="28" spans="1:5" ht="15.75">
      <c r="A28" s="1" t="s">
        <v>80</v>
      </c>
      <c r="B28" s="44" t="s">
        <v>81</v>
      </c>
      <c r="C28" s="44"/>
      <c r="D28" s="50"/>
    </row>
    <row r="29" spans="1:5" ht="15.75">
      <c r="A29" s="1"/>
      <c r="B29" s="44" t="s">
        <v>82</v>
      </c>
      <c r="C29" s="44"/>
      <c r="D29" s="50"/>
    </row>
    <row r="30" spans="1:5" ht="15.75">
      <c r="A30" s="1"/>
      <c r="B30" s="44" t="s">
        <v>83</v>
      </c>
      <c r="C30" s="44"/>
      <c r="D30" s="50"/>
    </row>
    <row r="31" spans="1:5" ht="15.75">
      <c r="A31" s="1"/>
      <c r="B31" s="44"/>
      <c r="C31" s="44"/>
      <c r="D31" s="50"/>
    </row>
    <row r="32" spans="1:5" ht="15.75">
      <c r="A32" s="1"/>
      <c r="B32" s="44"/>
      <c r="C32" s="44"/>
      <c r="D32" s="50"/>
    </row>
    <row r="33" spans="1:4" ht="15.75">
      <c r="A33" s="1"/>
      <c r="B33" s="44" t="s">
        <v>84</v>
      </c>
      <c r="C33" s="44"/>
      <c r="D33" s="50"/>
    </row>
    <row r="34" spans="1:4" ht="15.75">
      <c r="A34" s="1"/>
      <c r="B34" s="44"/>
      <c r="C34" s="44"/>
      <c r="D34" s="50"/>
    </row>
    <row r="35" spans="1:4" ht="15.75">
      <c r="A35" s="1"/>
      <c r="B35" s="44"/>
      <c r="C35" s="44"/>
      <c r="D35" s="50"/>
    </row>
    <row r="36" spans="1:4" ht="15.75">
      <c r="A36" s="1"/>
      <c r="B36" s="44"/>
      <c r="C36" s="44"/>
      <c r="D36" s="50"/>
    </row>
    <row r="37" spans="1:4" ht="15.75">
      <c r="A37" s="1"/>
      <c r="B37" s="44"/>
      <c r="C37" s="44"/>
      <c r="D37" s="50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2023-03-02T10:43:57Z</dcterms:modified>
</cp:coreProperties>
</file>