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отчет!$A$1:$C$37</definedName>
  </definedNames>
  <calcPr calcId="124519"/>
</workbook>
</file>

<file path=xl/calcChain.xml><?xml version="1.0" encoding="utf-8"?>
<calcChain xmlns="http://schemas.openxmlformats.org/spreadsheetml/2006/main">
  <c r="C19" i="23"/>
  <c r="C18"/>
  <c r="C16" s="1"/>
  <c r="C14"/>
  <c r="C13"/>
  <c r="C12"/>
  <c r="C9"/>
  <c r="C8"/>
  <c r="C10" s="1"/>
  <c r="C6"/>
  <c r="C26"/>
  <c r="C20" l="1"/>
  <c r="C21" s="1"/>
  <c r="B45" i="22" l="1"/>
  <c r="E23" l="1"/>
  <c r="E22"/>
  <c r="E26" s="1"/>
  <c r="B49" s="1"/>
  <c r="B50" l="1"/>
  <c r="B45" i="21"/>
  <c r="E23" l="1"/>
  <c r="E22"/>
  <c r="E26" s="1"/>
  <c r="B49" s="1"/>
  <c r="B50" l="1"/>
  <c r="B50" i="20"/>
  <c r="B45" l="1"/>
  <c r="E23"/>
  <c r="E26" s="1"/>
  <c r="B49" s="1"/>
  <c r="E22"/>
  <c r="E25" i="19" l="1"/>
  <c r="E23"/>
  <c r="E22"/>
  <c r="E26" l="1"/>
  <c r="B49" s="1"/>
  <c r="B50" s="1"/>
</calcChain>
</file>

<file path=xl/sharedStrings.xml><?xml version="1.0" encoding="utf-8"?>
<sst xmlns="http://schemas.openxmlformats.org/spreadsheetml/2006/main" count="256" uniqueCount="95">
  <si>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</si>
  <si>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</si>
  <si>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</si>
  <si>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</si>
  <si>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</si>
  <si>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</si>
  <si>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</si>
  <si>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</si>
  <si>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</si>
  <si>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</si>
  <si>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</si>
  <si>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</si>
  <si>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</si>
  <si>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</si>
  <si>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</si>
  <si>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</si>
  <si>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</si>
  <si>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</si>
  <si>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</si>
  <si>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</si>
  <si>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</si>
  <si>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</si>
  <si>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</si>
  <si>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</si>
  <si>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</si>
  <si>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</si>
  <si>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Линейная, д. 14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</si>
  <si>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</si>
  <si>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</si>
  <si>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</si>
  <si>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</si>
  <si>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</si>
  <si>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</si>
  <si>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</si>
  <si>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</si>
  <si>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Sдома=248,8м2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</si>
  <si>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</si>
  <si>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</si>
  <si>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</si>
  <si>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</si>
  <si>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</si>
  <si>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</si>
  <si>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</si>
  <si>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Оплачено администрацией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</si>
  <si>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б/н от 25.12.2020 г.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</si>
  <si>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>Пономаренко Сергей Владимирович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</si>
  <si>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Пономаренко С.В.</t>
    </r>
  </si>
  <si>
    <t>Предъявлено населению 10063,11 руб.</t>
  </si>
  <si>
    <t>за 1 квартал 2022 года</t>
  </si>
  <si>
    <t>"31" 03 2022 г.</t>
  </si>
  <si>
    <t xml:space="preserve">           2. Всего за период с "01" 01 2022 г. по "31" 03 2022 г. выполнено работ (оказано услуг) на общую сумму шесть тысяч шестьсот семьдесят два рубля 82 копейки</t>
  </si>
  <si>
    <t>за 2 квартал 2022 года</t>
  </si>
  <si>
    <t>"30" 06 2022 г.</t>
  </si>
  <si>
    <t>2 квартал</t>
  </si>
  <si>
    <t>Ремонт цоколя (смета)</t>
  </si>
  <si>
    <t>май</t>
  </si>
  <si>
    <t xml:space="preserve">           2. Всего за период с "01" 04 2022 г. по "30" 06 2022 г. выполнено работ (оказано услуг) на общую сумму двадцать пять тысяч шестьсот девяносто четыре рубля 94 копейки</t>
  </si>
  <si>
    <t>за 3 квартал 2022 года</t>
  </si>
  <si>
    <t>"30" 09 2022 г.</t>
  </si>
  <si>
    <t>3 квартал</t>
  </si>
  <si>
    <t>сентябрь</t>
  </si>
  <si>
    <t xml:space="preserve">           2. Всего за период с "01" 07 2022 г. по "30" 09 2022 г. выполнено работ (оказано услуг) на общую сумму двадцать шесть тысяч триста девяносто пять рублей 74 копейки</t>
  </si>
  <si>
    <t>Предъявлено населению 10517,94руб.</t>
  </si>
  <si>
    <t>за 4 квартал 2022 года</t>
  </si>
  <si>
    <t>"31" 12 2022 г.</t>
  </si>
  <si>
    <t>ремонт ступеней входа (смета)</t>
  </si>
  <si>
    <t>4 квартал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</si>
  <si>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</si>
  <si>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</si>
  <si>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</si>
  <si>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</si>
  <si>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</si>
  <si>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</si>
  <si>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</si>
  <si>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</si>
  <si>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Непредвиденные работы 0ч/ч</t>
  </si>
  <si>
    <t>работы по договору, всего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</si>
  <si>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</si>
  <si>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</si>
  <si>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</si>
  <si>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</si>
  <si>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</si>
  <si>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</si>
  <si>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</si>
  <si>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</si>
  <si>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</si>
  <si>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</si>
  <si>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</si>
  <si>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Линейная, д.14</t>
  </si>
  <si>
    <t>в том числе:</t>
  </si>
  <si>
    <t>* Ремонт цоколя (смета)</t>
  </si>
  <si>
    <t>* ремонт ступеней входа (смета)</t>
  </si>
  <si>
    <t xml:space="preserve">           2. Всего за период с "01" 10 2022 г. по "31" 12 2022 г. выполнено работ (оказано услуг) на общую сумму семь тысяч двести шестьдесят четыре тысячи 97 копеек</t>
  </si>
  <si>
    <t>Начислено всего 41162,10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</si>
  <si>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>Пономаренко Сергея Владимировича</t>
    </r>
  </si>
</sst>
</file>

<file path=xl/styles.xml><?xml version="1.0" encoding="utf-8"?>
<styleSheet xmlns="http://schemas.openxmlformats.org/spreadsheetml/2006/main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#,##0.00\ _₽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3" fillId="0" borderId="0"/>
    <xf numFmtId="0" fontId="16" fillId="0" borderId="0"/>
    <xf numFmtId="0" fontId="17" fillId="0" borderId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4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39" fontId="4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6" fontId="8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6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66" fontId="0" fillId="0" borderId="6" xfId="0" applyNumberFormat="1" applyBorder="1" applyAlignment="1">
      <alignment horizontal="center"/>
    </xf>
    <xf numFmtId="49" fontId="3" fillId="0" borderId="7" xfId="0" applyNumberFormat="1" applyFont="1" applyBorder="1" applyAlignment="1"/>
    <xf numFmtId="49" fontId="3" fillId="0" borderId="5" xfId="0" applyNumberFormat="1" applyFont="1" applyBorder="1" applyAlignment="1"/>
    <xf numFmtId="0" fontId="4" fillId="0" borderId="1" xfId="0" applyFont="1" applyBorder="1"/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2" xfId="0" applyFont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3" zoomScaleSheetLayoutView="100" workbookViewId="0">
      <selection activeCell="C51" sqref="C51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28.5" customHeight="1">
      <c r="A2" s="81" t="s">
        <v>12</v>
      </c>
      <c r="B2" s="82"/>
      <c r="C2" s="82"/>
      <c r="D2" s="82"/>
      <c r="E2" s="82"/>
    </row>
    <row r="3" spans="1:5">
      <c r="A3" s="83" t="s">
        <v>48</v>
      </c>
      <c r="B3" s="83"/>
      <c r="C3" s="83"/>
      <c r="D3" s="83"/>
      <c r="E3" s="83"/>
    </row>
    <row r="4" spans="1:5" s="1" customFormat="1" ht="15.75">
      <c r="A4" s="21" t="s">
        <v>13</v>
      </c>
      <c r="B4" s="4"/>
      <c r="C4" s="4"/>
      <c r="D4" s="71" t="s">
        <v>49</v>
      </c>
      <c r="E4" s="71"/>
    </row>
    <row r="5" spans="1:5">
      <c r="A5" s="25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>
      <c r="A7" s="84" t="s">
        <v>26</v>
      </c>
      <c r="B7" s="84"/>
      <c r="C7" s="84"/>
      <c r="D7" s="84"/>
      <c r="E7" s="84"/>
    </row>
    <row r="8" spans="1:5">
      <c r="A8" s="75" t="s">
        <v>1</v>
      </c>
      <c r="B8" s="75"/>
      <c r="C8" s="75"/>
      <c r="D8" s="75"/>
      <c r="E8" s="75"/>
    </row>
    <row r="9" spans="1:5">
      <c r="A9" s="72" t="s">
        <v>45</v>
      </c>
      <c r="B9" s="72"/>
      <c r="C9" s="72"/>
      <c r="D9" s="72"/>
      <c r="E9" s="72"/>
    </row>
    <row r="10" spans="1:5" ht="27.75" customHeight="1">
      <c r="A10" s="78" t="s">
        <v>14</v>
      </c>
      <c r="B10" s="79"/>
      <c r="C10" s="79"/>
      <c r="D10" s="79"/>
      <c r="E10" s="79"/>
    </row>
    <row r="11" spans="1:5" ht="27.75" customHeight="1">
      <c r="A11" s="68" t="s">
        <v>44</v>
      </c>
      <c r="B11" s="68"/>
      <c r="C11" s="68"/>
      <c r="D11" s="68"/>
      <c r="E11" s="68"/>
    </row>
    <row r="12" spans="1:5">
      <c r="A12" s="75" t="s">
        <v>15</v>
      </c>
      <c r="B12" s="76"/>
      <c r="C12" s="76"/>
      <c r="D12" s="76"/>
      <c r="E12" s="76"/>
    </row>
    <row r="13" spans="1:5">
      <c r="A13" s="68" t="s">
        <v>23</v>
      </c>
      <c r="B13" s="68"/>
      <c r="C13" s="68"/>
      <c r="D13" s="68"/>
      <c r="E13" s="68"/>
    </row>
    <row r="14" spans="1:5">
      <c r="A14" s="75" t="s">
        <v>2</v>
      </c>
      <c r="B14" s="76"/>
      <c r="C14" s="76"/>
      <c r="D14" s="76"/>
      <c r="E14" s="76"/>
    </row>
    <row r="15" spans="1:5">
      <c r="A15" s="68" t="s">
        <v>22</v>
      </c>
      <c r="B15" s="68"/>
      <c r="C15" s="68"/>
      <c r="D15" s="68"/>
      <c r="E15" s="68"/>
    </row>
    <row r="16" spans="1:5">
      <c r="A16" s="75" t="s">
        <v>16</v>
      </c>
      <c r="B16" s="76"/>
      <c r="C16" s="76"/>
      <c r="D16" s="76"/>
      <c r="E16" s="76"/>
    </row>
    <row r="17" spans="1:8" ht="29.25" customHeight="1">
      <c r="A17" s="68" t="s">
        <v>17</v>
      </c>
      <c r="B17" s="68"/>
      <c r="C17" s="68"/>
      <c r="D17" s="68"/>
      <c r="E17" s="68"/>
    </row>
    <row r="18" spans="1:8" ht="63.75" customHeight="1">
      <c r="A18" s="68" t="s">
        <v>27</v>
      </c>
      <c r="B18" s="68"/>
      <c r="C18" s="68"/>
      <c r="D18" s="68"/>
      <c r="E18" s="68"/>
    </row>
    <row r="19" spans="1:8" ht="31.5" customHeight="1">
      <c r="A19" s="77" t="s">
        <v>28</v>
      </c>
      <c r="B19" s="77"/>
      <c r="C19" s="77"/>
      <c r="D19" s="77"/>
      <c r="E19" s="77"/>
    </row>
    <row r="20" spans="1:8">
      <c r="A20" s="77"/>
      <c r="B20" s="77"/>
      <c r="C20" s="77"/>
      <c r="D20" s="77"/>
      <c r="E20" s="77"/>
      <c r="F20" s="2">
        <v>248.8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2" t="s">
        <v>42</v>
      </c>
      <c r="B22" s="9" t="s">
        <v>40</v>
      </c>
      <c r="C22" s="3" t="s">
        <v>4</v>
      </c>
      <c r="D22" s="3">
        <v>6.1</v>
      </c>
      <c r="E22" s="8">
        <f>D22*F20*G20</f>
        <v>4553.04</v>
      </c>
    </row>
    <row r="23" spans="1:8">
      <c r="A23" s="7" t="s">
        <v>41</v>
      </c>
      <c r="B23" s="9" t="s">
        <v>24</v>
      </c>
      <c r="C23" s="3" t="s">
        <v>4</v>
      </c>
      <c r="D23" s="3">
        <v>2.84</v>
      </c>
      <c r="E23" s="8">
        <f>D23*F20*3</f>
        <v>2119.7759999999998</v>
      </c>
    </row>
    <row r="24" spans="1:8">
      <c r="A24" s="7" t="s">
        <v>30</v>
      </c>
      <c r="B24" s="9" t="s">
        <v>31</v>
      </c>
      <c r="C24" s="3" t="s">
        <v>32</v>
      </c>
      <c r="D24" s="3"/>
      <c r="E24" s="27"/>
    </row>
    <row r="25" spans="1:8">
      <c r="A25" s="23"/>
      <c r="B25" s="9"/>
      <c r="C25" s="3"/>
      <c r="D25" s="3"/>
      <c r="E25" s="8">
        <f>D25*206.95</f>
        <v>0</v>
      </c>
    </row>
    <row r="26" spans="1:8" s="14" customFormat="1" ht="14.25">
      <c r="A26" s="10" t="s">
        <v>25</v>
      </c>
      <c r="B26" s="11"/>
      <c r="C26" s="12"/>
      <c r="D26" s="12"/>
      <c r="E26" s="13">
        <f>SUM(E22:E25)</f>
        <v>6672.8159999999998</v>
      </c>
    </row>
    <row r="28" spans="1:8" ht="29.25" customHeight="1">
      <c r="A28" s="73" t="s">
        <v>50</v>
      </c>
      <c r="B28" s="73"/>
      <c r="C28" s="73"/>
      <c r="D28" s="73"/>
      <c r="E28" s="73"/>
    </row>
    <row r="29" spans="1:8" ht="35.25" customHeight="1">
      <c r="A29" s="68" t="s">
        <v>21</v>
      </c>
      <c r="B29" s="68"/>
      <c r="C29" s="68"/>
      <c r="D29" s="68"/>
      <c r="E29" s="68"/>
    </row>
    <row r="30" spans="1:8">
      <c r="A30" s="68" t="s">
        <v>20</v>
      </c>
      <c r="B30" s="68"/>
      <c r="C30" s="68"/>
      <c r="D30" s="68"/>
      <c r="E30" s="68"/>
      <c r="F30" s="14"/>
      <c r="G30" s="14"/>
      <c r="H30" s="15"/>
    </row>
    <row r="31" spans="1:8" ht="29.25" customHeight="1">
      <c r="A31" s="68" t="s">
        <v>33</v>
      </c>
      <c r="B31" s="68"/>
      <c r="C31" s="68"/>
      <c r="D31" s="68"/>
      <c r="E31" s="68"/>
    </row>
    <row r="32" spans="1:8">
      <c r="A32" s="68" t="s">
        <v>18</v>
      </c>
      <c r="B32" s="68"/>
      <c r="C32" s="68"/>
      <c r="D32" s="68"/>
      <c r="E32" s="68"/>
    </row>
    <row r="33" spans="1:5">
      <c r="A33" s="28"/>
      <c r="B33" s="28"/>
      <c r="C33" s="28"/>
      <c r="D33" s="28"/>
      <c r="E33" s="28"/>
    </row>
    <row r="34" spans="1:5">
      <c r="A34" s="74" t="s">
        <v>5</v>
      </c>
      <c r="B34" s="74"/>
      <c r="C34" s="74"/>
      <c r="D34" s="74"/>
      <c r="E34" s="74"/>
    </row>
    <row r="35" spans="1:5">
      <c r="A35" s="68" t="s">
        <v>18</v>
      </c>
      <c r="B35" s="68"/>
      <c r="C35" s="68"/>
      <c r="D35" s="68"/>
      <c r="E35" s="68"/>
    </row>
    <row r="36" spans="1:5">
      <c r="A36" s="69" t="s">
        <v>29</v>
      </c>
      <c r="B36" s="69"/>
      <c r="C36" s="69"/>
      <c r="D36" s="69"/>
      <c r="E36" s="5"/>
    </row>
    <row r="37" spans="1:5">
      <c r="B37" s="70" t="s">
        <v>19</v>
      </c>
      <c r="C37" s="70"/>
      <c r="D37" s="70"/>
      <c r="E37" s="6" t="s">
        <v>6</v>
      </c>
    </row>
    <row r="38" spans="1:5">
      <c r="A38" s="24"/>
      <c r="B38" s="24"/>
      <c r="C38" s="24"/>
      <c r="D38" s="24"/>
      <c r="E38" s="24"/>
    </row>
    <row r="39" spans="1:5" ht="15" customHeight="1">
      <c r="A39" s="72" t="s">
        <v>46</v>
      </c>
      <c r="B39" s="72"/>
      <c r="C39" s="72"/>
      <c r="D39" s="72"/>
      <c r="E39" s="72"/>
    </row>
    <row r="40" spans="1:5">
      <c r="B40" s="70" t="s">
        <v>19</v>
      </c>
      <c r="C40" s="70"/>
      <c r="D40" s="70"/>
      <c r="E40" s="6" t="s">
        <v>6</v>
      </c>
    </row>
    <row r="43" spans="1:5">
      <c r="A43" s="2" t="s">
        <v>35</v>
      </c>
    </row>
    <row r="44" spans="1:5">
      <c r="A44" s="14" t="s">
        <v>34</v>
      </c>
    </row>
    <row r="45" spans="1:5">
      <c r="A45" s="2" t="s">
        <v>39</v>
      </c>
      <c r="B45" s="16">
        <v>16085.17</v>
      </c>
    </row>
    <row r="46" spans="1:5">
      <c r="A46" s="19" t="s">
        <v>47</v>
      </c>
      <c r="B46" s="17"/>
    </row>
    <row r="47" spans="1:5">
      <c r="A47" s="2" t="s">
        <v>36</v>
      </c>
      <c r="B47" s="17">
        <v>9463.11</v>
      </c>
    </row>
    <row r="48" spans="1:5">
      <c r="A48" s="2" t="s">
        <v>43</v>
      </c>
      <c r="B48" s="17">
        <v>427.85</v>
      </c>
    </row>
    <row r="49" spans="1:2" ht="30">
      <c r="A49" s="26" t="s">
        <v>37</v>
      </c>
      <c r="B49" s="17">
        <f>E26</f>
        <v>6672.8159999999998</v>
      </c>
    </row>
    <row r="50" spans="1:2">
      <c r="A50" s="18" t="s">
        <v>38</v>
      </c>
      <c r="B50" s="20">
        <f>B45+B47+B48-B49</f>
        <v>19303.313999999998</v>
      </c>
    </row>
  </sheetData>
  <mergeCells count="30">
    <mergeCell ref="A8:E8"/>
    <mergeCell ref="A1:E1"/>
    <mergeCell ref="A2:E2"/>
    <mergeCell ref="A3:E3"/>
    <mergeCell ref="A6:E6"/>
    <mergeCell ref="A7:E7"/>
    <mergeCell ref="A19:E19"/>
    <mergeCell ref="A20:E20"/>
    <mergeCell ref="A9:E9"/>
    <mergeCell ref="A10:E10"/>
    <mergeCell ref="A11:E11"/>
    <mergeCell ref="A12:E12"/>
    <mergeCell ref="A13:E13"/>
    <mergeCell ref="A14:E14"/>
    <mergeCell ref="A35:E35"/>
    <mergeCell ref="A36:D36"/>
    <mergeCell ref="B37:D37"/>
    <mergeCell ref="B40:D40"/>
    <mergeCell ref="D4:E4"/>
    <mergeCell ref="A39:E39"/>
    <mergeCell ref="A28:E28"/>
    <mergeCell ref="A29:E29"/>
    <mergeCell ref="A30:E30"/>
    <mergeCell ref="A31:E31"/>
    <mergeCell ref="A32:E32"/>
    <mergeCell ref="A34:E34"/>
    <mergeCell ref="A15:E15"/>
    <mergeCell ref="A16:E16"/>
    <mergeCell ref="A17:E17"/>
    <mergeCell ref="A18:E1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6" zoomScaleSheetLayoutView="100" workbookViewId="0">
      <selection activeCell="A25" sqref="A25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28.5" customHeight="1">
      <c r="A2" s="81" t="s">
        <v>12</v>
      </c>
      <c r="B2" s="82"/>
      <c r="C2" s="82"/>
      <c r="D2" s="82"/>
      <c r="E2" s="82"/>
    </row>
    <row r="3" spans="1:5">
      <c r="A3" s="83" t="s">
        <v>51</v>
      </c>
      <c r="B3" s="83"/>
      <c r="C3" s="83"/>
      <c r="D3" s="83"/>
      <c r="E3" s="83"/>
    </row>
    <row r="4" spans="1:5" s="1" customFormat="1" ht="15.75">
      <c r="A4" s="21" t="s">
        <v>13</v>
      </c>
      <c r="B4" s="4"/>
      <c r="C4" s="4"/>
      <c r="D4" s="71" t="s">
        <v>52</v>
      </c>
      <c r="E4" s="71"/>
    </row>
    <row r="5" spans="1:5">
      <c r="A5" s="30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>
      <c r="A7" s="84" t="s">
        <v>26</v>
      </c>
      <c r="B7" s="84"/>
      <c r="C7" s="84"/>
      <c r="D7" s="84"/>
      <c r="E7" s="84"/>
    </row>
    <row r="8" spans="1:5">
      <c r="A8" s="75" t="s">
        <v>1</v>
      </c>
      <c r="B8" s="75"/>
      <c r="C8" s="75"/>
      <c r="D8" s="75"/>
      <c r="E8" s="75"/>
    </row>
    <row r="9" spans="1:5">
      <c r="A9" s="72" t="s">
        <v>45</v>
      </c>
      <c r="B9" s="72"/>
      <c r="C9" s="72"/>
      <c r="D9" s="72"/>
      <c r="E9" s="72"/>
    </row>
    <row r="10" spans="1:5" ht="27.75" customHeight="1">
      <c r="A10" s="78" t="s">
        <v>14</v>
      </c>
      <c r="B10" s="79"/>
      <c r="C10" s="79"/>
      <c r="D10" s="79"/>
      <c r="E10" s="79"/>
    </row>
    <row r="11" spans="1:5" ht="27.75" customHeight="1">
      <c r="A11" s="68" t="s">
        <v>44</v>
      </c>
      <c r="B11" s="68"/>
      <c r="C11" s="68"/>
      <c r="D11" s="68"/>
      <c r="E11" s="68"/>
    </row>
    <row r="12" spans="1:5">
      <c r="A12" s="75" t="s">
        <v>15</v>
      </c>
      <c r="B12" s="76"/>
      <c r="C12" s="76"/>
      <c r="D12" s="76"/>
      <c r="E12" s="76"/>
    </row>
    <row r="13" spans="1:5">
      <c r="A13" s="68" t="s">
        <v>23</v>
      </c>
      <c r="B13" s="68"/>
      <c r="C13" s="68"/>
      <c r="D13" s="68"/>
      <c r="E13" s="68"/>
    </row>
    <row r="14" spans="1:5">
      <c r="A14" s="75" t="s">
        <v>2</v>
      </c>
      <c r="B14" s="76"/>
      <c r="C14" s="76"/>
      <c r="D14" s="76"/>
      <c r="E14" s="76"/>
    </row>
    <row r="15" spans="1:5">
      <c r="A15" s="68" t="s">
        <v>22</v>
      </c>
      <c r="B15" s="68"/>
      <c r="C15" s="68"/>
      <c r="D15" s="68"/>
      <c r="E15" s="68"/>
    </row>
    <row r="16" spans="1:5">
      <c r="A16" s="75" t="s">
        <v>16</v>
      </c>
      <c r="B16" s="76"/>
      <c r="C16" s="76"/>
      <c r="D16" s="76"/>
      <c r="E16" s="76"/>
    </row>
    <row r="17" spans="1:8" ht="29.25" customHeight="1">
      <c r="A17" s="68" t="s">
        <v>17</v>
      </c>
      <c r="B17" s="68"/>
      <c r="C17" s="68"/>
      <c r="D17" s="68"/>
      <c r="E17" s="68"/>
    </row>
    <row r="18" spans="1:8" ht="63.75" customHeight="1">
      <c r="A18" s="68" t="s">
        <v>27</v>
      </c>
      <c r="B18" s="68"/>
      <c r="C18" s="68"/>
      <c r="D18" s="68"/>
      <c r="E18" s="68"/>
    </row>
    <row r="19" spans="1:8" ht="31.5" customHeight="1">
      <c r="A19" s="77" t="s">
        <v>28</v>
      </c>
      <c r="B19" s="77"/>
      <c r="C19" s="77"/>
      <c r="D19" s="77"/>
      <c r="E19" s="77"/>
    </row>
    <row r="20" spans="1:8">
      <c r="A20" s="77"/>
      <c r="B20" s="77"/>
      <c r="C20" s="77"/>
      <c r="D20" s="77"/>
      <c r="E20" s="77"/>
      <c r="F20" s="2">
        <v>248.8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2" t="s">
        <v>42</v>
      </c>
      <c r="B22" s="9" t="s">
        <v>40</v>
      </c>
      <c r="C22" s="3" t="s">
        <v>4</v>
      </c>
      <c r="D22" s="3">
        <v>6.1</v>
      </c>
      <c r="E22" s="8">
        <f>D22*F20*G20</f>
        <v>4553.04</v>
      </c>
    </row>
    <row r="23" spans="1:8">
      <c r="A23" s="7" t="s">
        <v>41</v>
      </c>
      <c r="B23" s="9" t="s">
        <v>24</v>
      </c>
      <c r="C23" s="3" t="s">
        <v>4</v>
      </c>
      <c r="D23" s="3">
        <v>2.84</v>
      </c>
      <c r="E23" s="8">
        <f>D23*F20*3</f>
        <v>2119.7759999999998</v>
      </c>
    </row>
    <row r="24" spans="1:8">
      <c r="A24" s="7" t="s">
        <v>30</v>
      </c>
      <c r="B24" s="9" t="s">
        <v>53</v>
      </c>
      <c r="C24" s="3" t="s">
        <v>32</v>
      </c>
      <c r="D24" s="3"/>
      <c r="E24" s="27">
        <v>162.62</v>
      </c>
    </row>
    <row r="25" spans="1:8">
      <c r="A25" s="23" t="s">
        <v>54</v>
      </c>
      <c r="B25" s="9" t="s">
        <v>55</v>
      </c>
      <c r="C25" s="3" t="s">
        <v>32</v>
      </c>
      <c r="D25" s="3"/>
      <c r="E25" s="8">
        <v>18859.5</v>
      </c>
    </row>
    <row r="26" spans="1:8" s="14" customFormat="1" ht="14.25">
      <c r="A26" s="10" t="s">
        <v>25</v>
      </c>
      <c r="B26" s="11"/>
      <c r="C26" s="12"/>
      <c r="D26" s="12"/>
      <c r="E26" s="13">
        <f>SUM(E22:E25)</f>
        <v>25694.936000000002</v>
      </c>
    </row>
    <row r="28" spans="1:8" ht="29.25" customHeight="1">
      <c r="A28" s="73" t="s">
        <v>56</v>
      </c>
      <c r="B28" s="73"/>
      <c r="C28" s="73"/>
      <c r="D28" s="73"/>
      <c r="E28" s="73"/>
    </row>
    <row r="29" spans="1:8" ht="35.25" customHeight="1">
      <c r="A29" s="68" t="s">
        <v>21</v>
      </c>
      <c r="B29" s="68"/>
      <c r="C29" s="68"/>
      <c r="D29" s="68"/>
      <c r="E29" s="68"/>
    </row>
    <row r="30" spans="1:8">
      <c r="A30" s="68" t="s">
        <v>20</v>
      </c>
      <c r="B30" s="68"/>
      <c r="C30" s="68"/>
      <c r="D30" s="68"/>
      <c r="E30" s="68"/>
      <c r="F30" s="14"/>
      <c r="G30" s="14"/>
      <c r="H30" s="15"/>
    </row>
    <row r="31" spans="1:8" ht="29.25" customHeight="1">
      <c r="A31" s="68" t="s">
        <v>33</v>
      </c>
      <c r="B31" s="68"/>
      <c r="C31" s="68"/>
      <c r="D31" s="68"/>
      <c r="E31" s="68"/>
    </row>
    <row r="32" spans="1:8">
      <c r="A32" s="68" t="s">
        <v>18</v>
      </c>
      <c r="B32" s="68"/>
      <c r="C32" s="68"/>
      <c r="D32" s="68"/>
      <c r="E32" s="68"/>
    </row>
    <row r="33" spans="1:5">
      <c r="A33" s="31"/>
      <c r="B33" s="31"/>
      <c r="C33" s="31"/>
      <c r="D33" s="31"/>
      <c r="E33" s="31"/>
    </row>
    <row r="34" spans="1:5">
      <c r="A34" s="74" t="s">
        <v>5</v>
      </c>
      <c r="B34" s="74"/>
      <c r="C34" s="74"/>
      <c r="D34" s="74"/>
      <c r="E34" s="74"/>
    </row>
    <row r="35" spans="1:5">
      <c r="A35" s="68" t="s">
        <v>18</v>
      </c>
      <c r="B35" s="68"/>
      <c r="C35" s="68"/>
      <c r="D35" s="68"/>
      <c r="E35" s="68"/>
    </row>
    <row r="36" spans="1:5">
      <c r="A36" s="69" t="s">
        <v>29</v>
      </c>
      <c r="B36" s="69"/>
      <c r="C36" s="69"/>
      <c r="D36" s="69"/>
      <c r="E36" s="5"/>
    </row>
    <row r="37" spans="1:5">
      <c r="B37" s="70" t="s">
        <v>19</v>
      </c>
      <c r="C37" s="70"/>
      <c r="D37" s="70"/>
      <c r="E37" s="6" t="s">
        <v>6</v>
      </c>
    </row>
    <row r="38" spans="1:5">
      <c r="A38" s="29"/>
      <c r="B38" s="29"/>
      <c r="C38" s="29"/>
      <c r="D38" s="29"/>
      <c r="E38" s="29"/>
    </row>
    <row r="39" spans="1:5" ht="15" customHeight="1">
      <c r="A39" s="72" t="s">
        <v>46</v>
      </c>
      <c r="B39" s="72"/>
      <c r="C39" s="72"/>
      <c r="D39" s="72"/>
      <c r="E39" s="72"/>
    </row>
    <row r="40" spans="1:5">
      <c r="B40" s="70" t="s">
        <v>19</v>
      </c>
      <c r="C40" s="70"/>
      <c r="D40" s="70"/>
      <c r="E40" s="6" t="s">
        <v>6</v>
      </c>
    </row>
    <row r="43" spans="1:5">
      <c r="A43" s="2" t="s">
        <v>35</v>
      </c>
    </row>
    <row r="44" spans="1:5">
      <c r="A44" s="14" t="s">
        <v>34</v>
      </c>
    </row>
    <row r="45" spans="1:5">
      <c r="A45" s="2" t="s">
        <v>39</v>
      </c>
      <c r="B45" s="16">
        <f>'1кв'!B50</f>
        <v>19303.313999999998</v>
      </c>
    </row>
    <row r="46" spans="1:5">
      <c r="A46" s="19" t="s">
        <v>47</v>
      </c>
      <c r="B46" s="17"/>
    </row>
    <row r="47" spans="1:5">
      <c r="A47" s="2" t="s">
        <v>36</v>
      </c>
      <c r="B47" s="17">
        <v>10063.11</v>
      </c>
    </row>
    <row r="48" spans="1:5">
      <c r="A48" s="2" t="s">
        <v>43</v>
      </c>
      <c r="B48" s="17">
        <v>3318.85</v>
      </c>
    </row>
    <row r="49" spans="1:2" ht="30">
      <c r="A49" s="32" t="s">
        <v>37</v>
      </c>
      <c r="B49" s="17">
        <f>E26</f>
        <v>25694.936000000002</v>
      </c>
    </row>
    <row r="50" spans="1:2">
      <c r="A50" s="18" t="s">
        <v>38</v>
      </c>
      <c r="B50" s="20">
        <f>B45+B47+B48-B49</f>
        <v>6990.3379999999961</v>
      </c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28.5" customHeight="1">
      <c r="A2" s="81" t="s">
        <v>12</v>
      </c>
      <c r="B2" s="82"/>
      <c r="C2" s="82"/>
      <c r="D2" s="82"/>
      <c r="E2" s="82"/>
    </row>
    <row r="3" spans="1:5">
      <c r="A3" s="83" t="s">
        <v>57</v>
      </c>
      <c r="B3" s="83"/>
      <c r="C3" s="83"/>
      <c r="D3" s="83"/>
      <c r="E3" s="83"/>
    </row>
    <row r="4" spans="1:5" s="1" customFormat="1" ht="15.75">
      <c r="A4" s="21" t="s">
        <v>13</v>
      </c>
      <c r="B4" s="4"/>
      <c r="C4" s="4"/>
      <c r="D4" s="71" t="s">
        <v>58</v>
      </c>
      <c r="E4" s="71"/>
    </row>
    <row r="5" spans="1:5">
      <c r="A5" s="36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>
      <c r="A7" s="84" t="s">
        <v>26</v>
      </c>
      <c r="B7" s="84"/>
      <c r="C7" s="84"/>
      <c r="D7" s="84"/>
      <c r="E7" s="84"/>
    </row>
    <row r="8" spans="1:5">
      <c r="A8" s="75" t="s">
        <v>1</v>
      </c>
      <c r="B8" s="75"/>
      <c r="C8" s="75"/>
      <c r="D8" s="75"/>
      <c r="E8" s="75"/>
    </row>
    <row r="9" spans="1:5">
      <c r="A9" s="72" t="s">
        <v>45</v>
      </c>
      <c r="B9" s="72"/>
      <c r="C9" s="72"/>
      <c r="D9" s="72"/>
      <c r="E9" s="72"/>
    </row>
    <row r="10" spans="1:5" ht="27.75" customHeight="1">
      <c r="A10" s="78" t="s">
        <v>14</v>
      </c>
      <c r="B10" s="79"/>
      <c r="C10" s="79"/>
      <c r="D10" s="79"/>
      <c r="E10" s="79"/>
    </row>
    <row r="11" spans="1:5" ht="27.75" customHeight="1">
      <c r="A11" s="68" t="s">
        <v>44</v>
      </c>
      <c r="B11" s="68"/>
      <c r="C11" s="68"/>
      <c r="D11" s="68"/>
      <c r="E11" s="68"/>
    </row>
    <row r="12" spans="1:5">
      <c r="A12" s="75" t="s">
        <v>15</v>
      </c>
      <c r="B12" s="76"/>
      <c r="C12" s="76"/>
      <c r="D12" s="76"/>
      <c r="E12" s="76"/>
    </row>
    <row r="13" spans="1:5">
      <c r="A13" s="68" t="s">
        <v>23</v>
      </c>
      <c r="B13" s="68"/>
      <c r="C13" s="68"/>
      <c r="D13" s="68"/>
      <c r="E13" s="68"/>
    </row>
    <row r="14" spans="1:5">
      <c r="A14" s="75" t="s">
        <v>2</v>
      </c>
      <c r="B14" s="76"/>
      <c r="C14" s="76"/>
      <c r="D14" s="76"/>
      <c r="E14" s="76"/>
    </row>
    <row r="15" spans="1:5">
      <c r="A15" s="68" t="s">
        <v>22</v>
      </c>
      <c r="B15" s="68"/>
      <c r="C15" s="68"/>
      <c r="D15" s="68"/>
      <c r="E15" s="68"/>
    </row>
    <row r="16" spans="1:5">
      <c r="A16" s="75" t="s">
        <v>16</v>
      </c>
      <c r="B16" s="76"/>
      <c r="C16" s="76"/>
      <c r="D16" s="76"/>
      <c r="E16" s="76"/>
    </row>
    <row r="17" spans="1:8" ht="29.25" customHeight="1">
      <c r="A17" s="68" t="s">
        <v>17</v>
      </c>
      <c r="B17" s="68"/>
      <c r="C17" s="68"/>
      <c r="D17" s="68"/>
      <c r="E17" s="68"/>
    </row>
    <row r="18" spans="1:8" ht="63.75" customHeight="1">
      <c r="A18" s="68" t="s">
        <v>27</v>
      </c>
      <c r="B18" s="68"/>
      <c r="C18" s="68"/>
      <c r="D18" s="68"/>
      <c r="E18" s="68"/>
    </row>
    <row r="19" spans="1:8" ht="31.5" customHeight="1">
      <c r="A19" s="77" t="s">
        <v>28</v>
      </c>
      <c r="B19" s="77"/>
      <c r="C19" s="77"/>
      <c r="D19" s="77"/>
      <c r="E19" s="77"/>
    </row>
    <row r="20" spans="1:8">
      <c r="A20" s="77"/>
      <c r="B20" s="77"/>
      <c r="C20" s="77"/>
      <c r="D20" s="77"/>
      <c r="E20" s="77"/>
      <c r="F20" s="2">
        <v>248.8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2" t="s">
        <v>42</v>
      </c>
      <c r="B22" s="9" t="s">
        <v>40</v>
      </c>
      <c r="C22" s="3" t="s">
        <v>4</v>
      </c>
      <c r="D22" s="3">
        <v>6.59</v>
      </c>
      <c r="E22" s="8">
        <f>D22*F20*G20</f>
        <v>4918.7759999999998</v>
      </c>
    </row>
    <row r="23" spans="1:8">
      <c r="A23" s="7" t="s">
        <v>41</v>
      </c>
      <c r="B23" s="9" t="s">
        <v>24</v>
      </c>
      <c r="C23" s="3" t="s">
        <v>4</v>
      </c>
      <c r="D23" s="3">
        <v>3.08</v>
      </c>
      <c r="E23" s="8">
        <f>D23*F20*3</f>
        <v>2298.9120000000003</v>
      </c>
    </row>
    <row r="24" spans="1:8">
      <c r="A24" s="7" t="s">
        <v>30</v>
      </c>
      <c r="B24" s="9" t="s">
        <v>59</v>
      </c>
      <c r="C24" s="3" t="s">
        <v>32</v>
      </c>
      <c r="D24" s="3"/>
      <c r="E24" s="27">
        <v>160.05000000000001</v>
      </c>
    </row>
    <row r="25" spans="1:8">
      <c r="A25" s="23" t="s">
        <v>65</v>
      </c>
      <c r="B25" s="9" t="s">
        <v>60</v>
      </c>
      <c r="C25" s="3" t="s">
        <v>32</v>
      </c>
      <c r="D25" s="3"/>
      <c r="E25" s="8">
        <v>19018</v>
      </c>
    </row>
    <row r="26" spans="1:8" s="14" customFormat="1" ht="14.25">
      <c r="A26" s="10" t="s">
        <v>25</v>
      </c>
      <c r="B26" s="11"/>
      <c r="C26" s="12"/>
      <c r="D26" s="12"/>
      <c r="E26" s="13">
        <f>SUM(E22:E25)</f>
        <v>26395.738000000001</v>
      </c>
    </row>
    <row r="28" spans="1:8" ht="29.25" customHeight="1">
      <c r="A28" s="73" t="s">
        <v>61</v>
      </c>
      <c r="B28" s="73"/>
      <c r="C28" s="73"/>
      <c r="D28" s="73"/>
      <c r="E28" s="73"/>
    </row>
    <row r="29" spans="1:8" ht="35.25" customHeight="1">
      <c r="A29" s="68" t="s">
        <v>21</v>
      </c>
      <c r="B29" s="68"/>
      <c r="C29" s="68"/>
      <c r="D29" s="68"/>
      <c r="E29" s="68"/>
    </row>
    <row r="30" spans="1:8">
      <c r="A30" s="68" t="s">
        <v>20</v>
      </c>
      <c r="B30" s="68"/>
      <c r="C30" s="68"/>
      <c r="D30" s="68"/>
      <c r="E30" s="68"/>
      <c r="F30" s="14"/>
      <c r="G30" s="14"/>
      <c r="H30" s="15"/>
    </row>
    <row r="31" spans="1:8" ht="29.25" customHeight="1">
      <c r="A31" s="68" t="s">
        <v>33</v>
      </c>
      <c r="B31" s="68"/>
      <c r="C31" s="68"/>
      <c r="D31" s="68"/>
      <c r="E31" s="68"/>
    </row>
    <row r="32" spans="1:8">
      <c r="A32" s="68" t="s">
        <v>18</v>
      </c>
      <c r="B32" s="68"/>
      <c r="C32" s="68"/>
      <c r="D32" s="68"/>
      <c r="E32" s="68"/>
    </row>
    <row r="33" spans="1:5">
      <c r="A33" s="34"/>
      <c r="B33" s="34"/>
      <c r="C33" s="34"/>
      <c r="D33" s="34"/>
      <c r="E33" s="34"/>
    </row>
    <row r="34" spans="1:5">
      <c r="A34" s="74" t="s">
        <v>5</v>
      </c>
      <c r="B34" s="74"/>
      <c r="C34" s="74"/>
      <c r="D34" s="74"/>
      <c r="E34" s="74"/>
    </row>
    <row r="35" spans="1:5">
      <c r="A35" s="68" t="s">
        <v>18</v>
      </c>
      <c r="B35" s="68"/>
      <c r="C35" s="68"/>
      <c r="D35" s="68"/>
      <c r="E35" s="68"/>
    </row>
    <row r="36" spans="1:5">
      <c r="A36" s="69" t="s">
        <v>29</v>
      </c>
      <c r="B36" s="69"/>
      <c r="C36" s="69"/>
      <c r="D36" s="69"/>
      <c r="E36" s="5"/>
    </row>
    <row r="37" spans="1:5">
      <c r="B37" s="70" t="s">
        <v>19</v>
      </c>
      <c r="C37" s="70"/>
      <c r="D37" s="70"/>
      <c r="E37" s="6" t="s">
        <v>6</v>
      </c>
    </row>
    <row r="38" spans="1:5">
      <c r="A38" s="33"/>
      <c r="B38" s="33"/>
      <c r="C38" s="33"/>
      <c r="D38" s="33"/>
      <c r="E38" s="33"/>
    </row>
    <row r="39" spans="1:5" ht="15" customHeight="1">
      <c r="A39" s="72" t="s">
        <v>46</v>
      </c>
      <c r="B39" s="72"/>
      <c r="C39" s="72"/>
      <c r="D39" s="72"/>
      <c r="E39" s="72"/>
    </row>
    <row r="40" spans="1:5">
      <c r="B40" s="70" t="s">
        <v>19</v>
      </c>
      <c r="C40" s="70"/>
      <c r="D40" s="70"/>
      <c r="E40" s="6" t="s">
        <v>6</v>
      </c>
    </row>
    <row r="43" spans="1:5">
      <c r="A43" s="2" t="s">
        <v>35</v>
      </c>
    </row>
    <row r="44" spans="1:5">
      <c r="A44" s="14" t="s">
        <v>34</v>
      </c>
    </row>
    <row r="45" spans="1:5">
      <c r="A45" s="2" t="s">
        <v>39</v>
      </c>
      <c r="B45" s="16">
        <f>'2кв'!B50</f>
        <v>6990.3379999999961</v>
      </c>
    </row>
    <row r="46" spans="1:5">
      <c r="A46" s="19" t="s">
        <v>62</v>
      </c>
      <c r="B46" s="17"/>
    </row>
    <row r="47" spans="1:5">
      <c r="A47" s="2" t="s">
        <v>36</v>
      </c>
      <c r="B47" s="17">
        <v>10366.33</v>
      </c>
    </row>
    <row r="48" spans="1:5">
      <c r="A48" s="2" t="s">
        <v>43</v>
      </c>
      <c r="B48" s="17">
        <v>2051.31</v>
      </c>
    </row>
    <row r="49" spans="1:2" ht="30">
      <c r="A49" s="35" t="s">
        <v>37</v>
      </c>
      <c r="B49" s="17">
        <f>E26</f>
        <v>26395.738000000001</v>
      </c>
    </row>
    <row r="50" spans="1:2">
      <c r="A50" s="18" t="s">
        <v>38</v>
      </c>
      <c r="B50" s="20">
        <f>B45+B47+B48-B49</f>
        <v>-6987.760000000002</v>
      </c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0"/>
  <sheetViews>
    <sheetView view="pageBreakPreview" topLeftCell="A31" zoomScaleSheetLayoutView="100" workbookViewId="0">
      <selection activeCell="A11" sqref="A11:E11"/>
    </sheetView>
  </sheetViews>
  <sheetFormatPr defaultColWidth="9.140625" defaultRowHeight="15"/>
  <cols>
    <col min="1" max="1" width="33.42578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8.7109375" style="2" customWidth="1"/>
    <col min="9" max="16384" width="9.140625" style="2"/>
  </cols>
  <sheetData>
    <row r="1" spans="1:5" ht="15.75">
      <c r="A1" s="80" t="s">
        <v>11</v>
      </c>
      <c r="B1" s="80"/>
      <c r="C1" s="80"/>
      <c r="D1" s="80"/>
      <c r="E1" s="80"/>
    </row>
    <row r="2" spans="1:5" ht="28.5" customHeight="1">
      <c r="A2" s="81" t="s">
        <v>12</v>
      </c>
      <c r="B2" s="82"/>
      <c r="C2" s="82"/>
      <c r="D2" s="82"/>
      <c r="E2" s="82"/>
    </row>
    <row r="3" spans="1:5">
      <c r="A3" s="83" t="s">
        <v>63</v>
      </c>
      <c r="B3" s="83"/>
      <c r="C3" s="83"/>
      <c r="D3" s="83"/>
      <c r="E3" s="83"/>
    </row>
    <row r="4" spans="1:5" s="1" customFormat="1" ht="15.75">
      <c r="A4" s="21" t="s">
        <v>13</v>
      </c>
      <c r="B4" s="4"/>
      <c r="C4" s="4"/>
      <c r="D4" s="71" t="s">
        <v>64</v>
      </c>
      <c r="E4" s="71"/>
    </row>
    <row r="5" spans="1:5">
      <c r="A5" s="40"/>
      <c r="B5" s="4"/>
      <c r="C5" s="4"/>
      <c r="D5" s="4"/>
      <c r="E5" s="4"/>
    </row>
    <row r="6" spans="1:5">
      <c r="A6" s="68" t="s">
        <v>0</v>
      </c>
      <c r="B6" s="68"/>
      <c r="C6" s="68"/>
      <c r="D6" s="68"/>
      <c r="E6" s="68"/>
    </row>
    <row r="7" spans="1:5">
      <c r="A7" s="84" t="s">
        <v>26</v>
      </c>
      <c r="B7" s="84"/>
      <c r="C7" s="84"/>
      <c r="D7" s="84"/>
      <c r="E7" s="84"/>
    </row>
    <row r="8" spans="1:5">
      <c r="A8" s="75" t="s">
        <v>1</v>
      </c>
      <c r="B8" s="75"/>
      <c r="C8" s="75"/>
      <c r="D8" s="75"/>
      <c r="E8" s="75"/>
    </row>
    <row r="9" spans="1:5">
      <c r="A9" s="72" t="s">
        <v>94</v>
      </c>
      <c r="B9" s="72"/>
      <c r="C9" s="72"/>
      <c r="D9" s="72"/>
      <c r="E9" s="72"/>
    </row>
    <row r="10" spans="1:5" ht="27.75" customHeight="1">
      <c r="A10" s="78" t="s">
        <v>14</v>
      </c>
      <c r="B10" s="79"/>
      <c r="C10" s="79"/>
      <c r="D10" s="79"/>
      <c r="E10" s="79"/>
    </row>
    <row r="11" spans="1:5" ht="27.75" customHeight="1">
      <c r="A11" s="68" t="s">
        <v>44</v>
      </c>
      <c r="B11" s="68"/>
      <c r="C11" s="68"/>
      <c r="D11" s="68"/>
      <c r="E11" s="68"/>
    </row>
    <row r="12" spans="1:5">
      <c r="A12" s="75" t="s">
        <v>15</v>
      </c>
      <c r="B12" s="76"/>
      <c r="C12" s="76"/>
      <c r="D12" s="76"/>
      <c r="E12" s="76"/>
    </row>
    <row r="13" spans="1:5">
      <c r="A13" s="68" t="s">
        <v>23</v>
      </c>
      <c r="B13" s="68"/>
      <c r="C13" s="68"/>
      <c r="D13" s="68"/>
      <c r="E13" s="68"/>
    </row>
    <row r="14" spans="1:5">
      <c r="A14" s="75" t="s">
        <v>2</v>
      </c>
      <c r="B14" s="76"/>
      <c r="C14" s="76"/>
      <c r="D14" s="76"/>
      <c r="E14" s="76"/>
    </row>
    <row r="15" spans="1:5">
      <c r="A15" s="68" t="s">
        <v>22</v>
      </c>
      <c r="B15" s="68"/>
      <c r="C15" s="68"/>
      <c r="D15" s="68"/>
      <c r="E15" s="68"/>
    </row>
    <row r="16" spans="1:5">
      <c r="A16" s="75" t="s">
        <v>16</v>
      </c>
      <c r="B16" s="76"/>
      <c r="C16" s="76"/>
      <c r="D16" s="76"/>
      <c r="E16" s="76"/>
    </row>
    <row r="17" spans="1:8" ht="29.25" customHeight="1">
      <c r="A17" s="68" t="s">
        <v>17</v>
      </c>
      <c r="B17" s="68"/>
      <c r="C17" s="68"/>
      <c r="D17" s="68"/>
      <c r="E17" s="68"/>
    </row>
    <row r="18" spans="1:8" ht="63.75" customHeight="1">
      <c r="A18" s="68" t="s">
        <v>27</v>
      </c>
      <c r="B18" s="68"/>
      <c r="C18" s="68"/>
      <c r="D18" s="68"/>
      <c r="E18" s="68"/>
    </row>
    <row r="19" spans="1:8" ht="31.5" customHeight="1">
      <c r="A19" s="77" t="s">
        <v>28</v>
      </c>
      <c r="B19" s="77"/>
      <c r="C19" s="77"/>
      <c r="D19" s="77"/>
      <c r="E19" s="77"/>
    </row>
    <row r="20" spans="1:8">
      <c r="A20" s="77"/>
      <c r="B20" s="77"/>
      <c r="C20" s="77"/>
      <c r="D20" s="77"/>
      <c r="E20" s="77"/>
      <c r="F20" s="2">
        <v>248.8</v>
      </c>
      <c r="G20" s="2">
        <v>3</v>
      </c>
    </row>
    <row r="21" spans="1:8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>
      <c r="A22" s="22" t="s">
        <v>42</v>
      </c>
      <c r="B22" s="9" t="s">
        <v>40</v>
      </c>
      <c r="C22" s="3" t="s">
        <v>4</v>
      </c>
      <c r="D22" s="3">
        <v>6.59</v>
      </c>
      <c r="E22" s="8">
        <f>D22*F20*G20</f>
        <v>4918.7759999999998</v>
      </c>
    </row>
    <row r="23" spans="1:8">
      <c r="A23" s="7" t="s">
        <v>41</v>
      </c>
      <c r="B23" s="9" t="s">
        <v>24</v>
      </c>
      <c r="C23" s="3" t="s">
        <v>4</v>
      </c>
      <c r="D23" s="3">
        <v>3.08</v>
      </c>
      <c r="E23" s="8">
        <f>D23*F20*3</f>
        <v>2298.9120000000003</v>
      </c>
    </row>
    <row r="24" spans="1:8">
      <c r="A24" s="7" t="s">
        <v>30</v>
      </c>
      <c r="B24" s="9" t="s">
        <v>66</v>
      </c>
      <c r="C24" s="3" t="s">
        <v>32</v>
      </c>
      <c r="D24" s="3"/>
      <c r="E24" s="27">
        <v>47.28</v>
      </c>
    </row>
    <row r="25" spans="1:8">
      <c r="A25" s="23"/>
      <c r="B25" s="9"/>
      <c r="C25" s="3"/>
      <c r="D25" s="3"/>
      <c r="E25" s="8"/>
    </row>
    <row r="26" spans="1:8" s="14" customFormat="1" ht="14.25">
      <c r="A26" s="10" t="s">
        <v>25</v>
      </c>
      <c r="B26" s="11"/>
      <c r="C26" s="12"/>
      <c r="D26" s="12"/>
      <c r="E26" s="13">
        <f>SUM(E22:E25)</f>
        <v>7264.9679999999998</v>
      </c>
    </row>
    <row r="28" spans="1:8" ht="29.25" customHeight="1">
      <c r="A28" s="73" t="s">
        <v>92</v>
      </c>
      <c r="B28" s="73"/>
      <c r="C28" s="73"/>
      <c r="D28" s="73"/>
      <c r="E28" s="73"/>
    </row>
    <row r="29" spans="1:8" ht="35.25" customHeight="1">
      <c r="A29" s="68" t="s">
        <v>21</v>
      </c>
      <c r="B29" s="68"/>
      <c r="C29" s="68"/>
      <c r="D29" s="68"/>
      <c r="E29" s="68"/>
    </row>
    <row r="30" spans="1:8">
      <c r="A30" s="68" t="s">
        <v>20</v>
      </c>
      <c r="B30" s="68"/>
      <c r="C30" s="68"/>
      <c r="D30" s="68"/>
      <c r="E30" s="68"/>
      <c r="F30" s="14"/>
      <c r="G30" s="14"/>
      <c r="H30" s="15"/>
    </row>
    <row r="31" spans="1:8" ht="29.25" customHeight="1">
      <c r="A31" s="68" t="s">
        <v>33</v>
      </c>
      <c r="B31" s="68"/>
      <c r="C31" s="68"/>
      <c r="D31" s="68"/>
      <c r="E31" s="68"/>
    </row>
    <row r="32" spans="1:8">
      <c r="A32" s="68" t="s">
        <v>18</v>
      </c>
      <c r="B32" s="68"/>
      <c r="C32" s="68"/>
      <c r="D32" s="68"/>
      <c r="E32" s="68"/>
    </row>
    <row r="33" spans="1:5">
      <c r="A33" s="38"/>
      <c r="B33" s="38"/>
      <c r="C33" s="38"/>
      <c r="D33" s="38"/>
      <c r="E33" s="38"/>
    </row>
    <row r="34" spans="1:5">
      <c r="A34" s="74" t="s">
        <v>5</v>
      </c>
      <c r="B34" s="74"/>
      <c r="C34" s="74"/>
      <c r="D34" s="74"/>
      <c r="E34" s="74"/>
    </row>
    <row r="35" spans="1:5">
      <c r="A35" s="68" t="s">
        <v>18</v>
      </c>
      <c r="B35" s="68"/>
      <c r="C35" s="68"/>
      <c r="D35" s="68"/>
      <c r="E35" s="68"/>
    </row>
    <row r="36" spans="1:5">
      <c r="A36" s="69" t="s">
        <v>29</v>
      </c>
      <c r="B36" s="69"/>
      <c r="C36" s="69"/>
      <c r="D36" s="69"/>
      <c r="E36" s="5"/>
    </row>
    <row r="37" spans="1:5">
      <c r="B37" s="70" t="s">
        <v>19</v>
      </c>
      <c r="C37" s="70"/>
      <c r="D37" s="70"/>
      <c r="E37" s="6" t="s">
        <v>6</v>
      </c>
    </row>
    <row r="38" spans="1:5">
      <c r="A38" s="37"/>
      <c r="B38" s="37"/>
      <c r="C38" s="37"/>
      <c r="D38" s="37"/>
      <c r="E38" s="37"/>
    </row>
    <row r="39" spans="1:5" ht="15" customHeight="1">
      <c r="A39" s="72" t="s">
        <v>46</v>
      </c>
      <c r="B39" s="72"/>
      <c r="C39" s="72"/>
      <c r="D39" s="72"/>
      <c r="E39" s="72"/>
    </row>
    <row r="40" spans="1:5">
      <c r="B40" s="70" t="s">
        <v>19</v>
      </c>
      <c r="C40" s="70"/>
      <c r="D40" s="70"/>
      <c r="E40" s="6" t="s">
        <v>6</v>
      </c>
    </row>
    <row r="43" spans="1:5">
      <c r="A43" s="2" t="s">
        <v>35</v>
      </c>
    </row>
    <row r="44" spans="1:5">
      <c r="A44" s="14" t="s">
        <v>34</v>
      </c>
    </row>
    <row r="45" spans="1:5">
      <c r="A45" s="2" t="s">
        <v>39</v>
      </c>
      <c r="B45" s="16">
        <f>'3кв'!B50</f>
        <v>-6987.760000000002</v>
      </c>
    </row>
    <row r="46" spans="1:5">
      <c r="A46" s="19" t="s">
        <v>62</v>
      </c>
      <c r="B46" s="17"/>
    </row>
    <row r="47" spans="1:5">
      <c r="A47" s="2" t="s">
        <v>36</v>
      </c>
      <c r="B47" s="17">
        <v>10517.94</v>
      </c>
    </row>
    <row r="48" spans="1:5">
      <c r="A48" s="2" t="s">
        <v>43</v>
      </c>
      <c r="B48" s="17">
        <v>2775.08</v>
      </c>
    </row>
    <row r="49" spans="1:2" ht="30">
      <c r="A49" s="39" t="s">
        <v>37</v>
      </c>
      <c r="B49" s="17">
        <f>E26</f>
        <v>7264.9679999999998</v>
      </c>
    </row>
    <row r="50" spans="1:2">
      <c r="A50" s="18" t="s">
        <v>38</v>
      </c>
      <c r="B50" s="20">
        <f>B45+B47+B48-B49</f>
        <v>-959.70800000000145</v>
      </c>
    </row>
  </sheetData>
  <mergeCells count="30"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39"/>
  <sheetViews>
    <sheetView tabSelected="1" view="pageBreakPreview" topLeftCell="A13" zoomScaleSheetLayoutView="100" workbookViewId="0">
      <selection activeCell="A29" sqref="A29:XFD29"/>
    </sheetView>
  </sheetViews>
  <sheetFormatPr defaultRowHeight="1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>
      <c r="A1" s="86" t="s">
        <v>67</v>
      </c>
      <c r="B1" s="86"/>
      <c r="C1" s="86"/>
      <c r="D1" s="41"/>
    </row>
    <row r="2" spans="1:5" ht="15.75">
      <c r="A2" s="87" t="s">
        <v>68</v>
      </c>
      <c r="B2" s="87"/>
      <c r="C2" s="87"/>
      <c r="D2" s="42"/>
    </row>
    <row r="3" spans="1:5" ht="15.75">
      <c r="A3" s="87" t="s">
        <v>69</v>
      </c>
      <c r="B3" s="87"/>
      <c r="C3" s="87"/>
      <c r="D3" s="42"/>
    </row>
    <row r="4" spans="1:5" ht="15.75">
      <c r="A4" s="86" t="s">
        <v>88</v>
      </c>
      <c r="B4" s="86"/>
      <c r="C4" s="86"/>
      <c r="D4" s="41"/>
    </row>
    <row r="5" spans="1:5" ht="15.75">
      <c r="A5" s="88"/>
      <c r="B5" s="88"/>
      <c r="C5" s="88"/>
      <c r="D5" s="1"/>
    </row>
    <row r="6" spans="1:5" ht="15.75">
      <c r="A6" s="42"/>
      <c r="B6" s="43" t="s">
        <v>70</v>
      </c>
      <c r="C6" s="44">
        <f>'1кв'!B45</f>
        <v>16085.17</v>
      </c>
      <c r="D6" s="45"/>
    </row>
    <row r="7" spans="1:5" ht="15.75">
      <c r="A7" s="46" t="s">
        <v>71</v>
      </c>
      <c r="B7" s="43" t="s">
        <v>93</v>
      </c>
      <c r="C7" s="44"/>
      <c r="D7" s="45"/>
    </row>
    <row r="8" spans="1:5" ht="15.75">
      <c r="B8" s="65" t="s">
        <v>72</v>
      </c>
      <c r="C8" s="47">
        <f>'1кв'!B47+'2кв'!B47+'3кв'!B47+'4кв'!B47</f>
        <v>40410.490000000005</v>
      </c>
      <c r="D8" s="48"/>
    </row>
    <row r="9" spans="1:5">
      <c r="B9" s="67" t="s">
        <v>43</v>
      </c>
      <c r="C9" s="64">
        <f>'1кв'!B48+'2кв'!B48+'3кв'!B48+'4кв'!B48</f>
        <v>8573.09</v>
      </c>
      <c r="D9" s="48"/>
    </row>
    <row r="10" spans="1:5" ht="15.75">
      <c r="A10" s="49"/>
      <c r="B10" s="66" t="s">
        <v>73</v>
      </c>
      <c r="C10" s="50">
        <f>SUM(C8:C9)</f>
        <v>48983.58</v>
      </c>
      <c r="D10" s="45"/>
    </row>
    <row r="11" spans="1:5" ht="15.75">
      <c r="A11" s="1"/>
      <c r="B11" s="85"/>
      <c r="C11" s="85"/>
      <c r="D11" s="51"/>
    </row>
    <row r="12" spans="1:5" ht="15.75">
      <c r="A12" s="52" t="s">
        <v>74</v>
      </c>
      <c r="B12" s="53" t="s">
        <v>42</v>
      </c>
      <c r="C12" s="54">
        <f>'1кв'!E22+'2кв'!E22+'3кв'!E22+'4кв'!E22</f>
        <v>18943.631999999998</v>
      </c>
      <c r="D12" s="51"/>
    </row>
    <row r="13" spans="1:5" ht="15.75">
      <c r="A13" s="52"/>
      <c r="B13" s="7" t="s">
        <v>41</v>
      </c>
      <c r="C13" s="54">
        <f>'1кв'!E23+'2кв'!E23+'3кв'!E23+'4кв'!E23</f>
        <v>8837.3760000000002</v>
      </c>
      <c r="D13" s="51"/>
    </row>
    <row r="14" spans="1:5" ht="15.75">
      <c r="A14" s="1"/>
      <c r="B14" s="7" t="s">
        <v>30</v>
      </c>
      <c r="C14" s="54">
        <f>'1кв'!E24+'2кв'!E24+'3кв'!E24+'4кв'!E24</f>
        <v>369.95000000000005</v>
      </c>
      <c r="D14" s="51"/>
      <c r="E14" s="55"/>
    </row>
    <row r="15" spans="1:5" ht="15.75">
      <c r="A15" s="52"/>
      <c r="B15" s="56" t="s">
        <v>75</v>
      </c>
      <c r="C15" s="57">
        <v>0</v>
      </c>
      <c r="D15" s="51"/>
    </row>
    <row r="16" spans="1:5" ht="15.75">
      <c r="A16" s="52"/>
      <c r="B16" s="58" t="s">
        <v>76</v>
      </c>
      <c r="C16" s="57">
        <f>SUM(C18:C19)</f>
        <v>37877.5</v>
      </c>
      <c r="D16" s="51"/>
    </row>
    <row r="17" spans="1:5" ht="15.75">
      <c r="A17" s="52"/>
      <c r="B17" s="58" t="s">
        <v>89</v>
      </c>
      <c r="C17" s="57"/>
      <c r="D17" s="51"/>
    </row>
    <row r="18" spans="1:5" ht="15.75">
      <c r="A18" s="52"/>
      <c r="B18" s="23" t="s">
        <v>90</v>
      </c>
      <c r="C18" s="57">
        <f>'2кв'!E25</f>
        <v>18859.5</v>
      </c>
      <c r="D18" s="51"/>
    </row>
    <row r="19" spans="1:5" ht="15.75">
      <c r="A19" s="52"/>
      <c r="B19" s="23" t="s">
        <v>91</v>
      </c>
      <c r="C19" s="57">
        <f>'3кв'!E25</f>
        <v>19018</v>
      </c>
      <c r="D19" s="51"/>
    </row>
    <row r="20" spans="1:5" ht="15.75">
      <c r="A20" s="1"/>
      <c r="B20" s="59" t="s">
        <v>77</v>
      </c>
      <c r="C20" s="60">
        <f>SUM(C12:C16)</f>
        <v>66028.457999999999</v>
      </c>
      <c r="D20" s="51"/>
      <c r="E20" s="55"/>
    </row>
    <row r="21" spans="1:5" ht="15.75">
      <c r="A21" s="1"/>
      <c r="B21" s="61" t="s">
        <v>78</v>
      </c>
      <c r="C21" s="60">
        <f>C6+C10-C20</f>
        <v>-959.70799999999872</v>
      </c>
      <c r="D21" s="51"/>
    </row>
    <row r="22" spans="1:5" ht="15.75">
      <c r="A22" s="1"/>
      <c r="B22" s="46"/>
      <c r="C22" s="46"/>
      <c r="D22" s="51"/>
    </row>
    <row r="23" spans="1:5" ht="15.75">
      <c r="A23" s="1"/>
      <c r="B23" s="62" t="s">
        <v>79</v>
      </c>
      <c r="C23" s="62"/>
      <c r="D23" s="51"/>
    </row>
    <row r="24" spans="1:5" ht="15.75">
      <c r="A24" s="1"/>
      <c r="B24" s="62" t="s">
        <v>80</v>
      </c>
      <c r="C24" s="62">
        <v>2754.37</v>
      </c>
      <c r="D24" s="51"/>
    </row>
    <row r="25" spans="1:5" ht="15.75">
      <c r="A25" s="1"/>
      <c r="B25" s="63" t="s">
        <v>81</v>
      </c>
      <c r="C25" s="63">
        <v>3505.98</v>
      </c>
      <c r="D25" s="51"/>
    </row>
    <row r="26" spans="1:5" ht="15.75">
      <c r="A26" s="1"/>
      <c r="B26" s="62" t="s">
        <v>82</v>
      </c>
      <c r="C26" s="62">
        <f>C25-C24</f>
        <v>751.61000000000013</v>
      </c>
      <c r="D26" s="51"/>
    </row>
    <row r="27" spans="1:5" ht="15.75">
      <c r="A27" s="1"/>
      <c r="B27" s="46"/>
      <c r="C27" s="46"/>
      <c r="D27" s="51"/>
    </row>
    <row r="28" spans="1:5" ht="15.75">
      <c r="A28" s="1"/>
      <c r="B28" s="46"/>
      <c r="C28" s="46"/>
      <c r="D28" s="51"/>
    </row>
    <row r="29" spans="1:5" ht="15.75">
      <c r="A29" s="1"/>
      <c r="B29" s="46"/>
      <c r="C29" s="46"/>
      <c r="D29" s="51"/>
    </row>
    <row r="30" spans="1:5" ht="15.75">
      <c r="A30" s="1"/>
      <c r="B30" s="46"/>
      <c r="C30" s="46"/>
      <c r="D30" s="51"/>
    </row>
    <row r="31" spans="1:5" ht="15.75">
      <c r="A31" s="1" t="s">
        <v>83</v>
      </c>
      <c r="B31" s="46" t="s">
        <v>84</v>
      </c>
      <c r="C31" s="46"/>
      <c r="D31" s="51"/>
    </row>
    <row r="32" spans="1:5" ht="15.75">
      <c r="A32" s="1"/>
      <c r="B32" s="46" t="s">
        <v>85</v>
      </c>
      <c r="C32" s="46"/>
      <c r="D32" s="51"/>
    </row>
    <row r="33" spans="1:4" ht="15.75">
      <c r="A33" s="1"/>
      <c r="B33" s="46" t="s">
        <v>86</v>
      </c>
      <c r="C33" s="46"/>
      <c r="D33" s="51"/>
    </row>
    <row r="34" spans="1:4" ht="15.75">
      <c r="A34" s="1"/>
      <c r="B34" s="46"/>
      <c r="C34" s="46"/>
      <c r="D34" s="51"/>
    </row>
    <row r="35" spans="1:4" ht="15.75">
      <c r="A35" s="1"/>
      <c r="B35" s="46" t="s">
        <v>87</v>
      </c>
      <c r="C35" s="46"/>
      <c r="D35" s="51"/>
    </row>
    <row r="36" spans="1:4" ht="15.75">
      <c r="A36" s="1"/>
      <c r="B36" s="46"/>
      <c r="C36" s="46"/>
      <c r="D36" s="51"/>
    </row>
    <row r="37" spans="1:4" ht="15.75">
      <c r="A37" s="1"/>
      <c r="B37" s="46"/>
      <c r="C37" s="46"/>
      <c r="D37" s="51"/>
    </row>
    <row r="38" spans="1:4" ht="15.75">
      <c r="A38" s="1"/>
      <c r="B38" s="46"/>
      <c r="C38" s="46"/>
      <c r="D38" s="51"/>
    </row>
    <row r="39" spans="1:4" ht="15.75">
      <c r="A39" s="1"/>
      <c r="B39" s="46"/>
      <c r="C39" s="46"/>
      <c r="D39" s="51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2023-03-02T10:44:21Z</dcterms:modified>
</cp:coreProperties>
</file>