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5" r:id="rId5"/>
  </sheets>
  <definedNames>
    <definedName name="_xlnm.Print_Area" localSheetId="0">'1кв'!$A$1:$E$47</definedName>
    <definedName name="_xlnm.Print_Area" localSheetId="1">'2кв'!$A$1:$E$48</definedName>
    <definedName name="_xlnm.Print_Area" localSheetId="2">'3кв'!$A$1:$E$48</definedName>
    <definedName name="_xlnm.Print_Area" localSheetId="3">'4кв'!$A$1:$E$47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C8" i="25"/>
  <c r="E24" i="23"/>
  <c r="C14" i="25" s="1"/>
  <c r="C16" l="1"/>
  <c r="C9"/>
  <c r="C6"/>
  <c r="C26"/>
  <c r="E23" i="23" l="1"/>
  <c r="E22"/>
  <c r="E26" l="1"/>
  <c r="B46" s="1"/>
  <c r="E23" i="22"/>
  <c r="E22"/>
  <c r="E27" l="1"/>
  <c r="B47" s="1"/>
  <c r="E23" i="21" l="1"/>
  <c r="E22"/>
  <c r="E27" s="1"/>
  <c r="B47" l="1"/>
  <c r="E24" i="20"/>
  <c r="C13" i="25" s="1"/>
  <c r="E23" i="20"/>
  <c r="C12" i="25" s="1"/>
  <c r="E22" i="20"/>
  <c r="C11" i="25" s="1"/>
  <c r="C20" l="1"/>
  <c r="C21" s="1"/>
  <c r="E26" i="20"/>
  <c r="B46" s="1"/>
  <c r="B47" s="1"/>
  <c r="B44" i="21" s="1"/>
  <c r="B48" s="1"/>
  <c r="B44" i="22" s="1"/>
  <c r="B48" s="1"/>
  <c r="B43" i="23" s="1"/>
  <c r="B47" s="1"/>
</calcChain>
</file>

<file path=xl/sharedStrings.xml><?xml version="1.0" encoding="utf-8"?>
<sst xmlns="http://schemas.openxmlformats.org/spreadsheetml/2006/main" count="255" uniqueCount="95">
  <si>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</si>
  <si>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</si>
  <si>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</si>
  <si>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</si>
  <si>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</si>
  <si>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</si>
  <si>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</si>
  <si>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</si>
  <si>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</si>
  <si>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</si>
  <si>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</si>
  <si>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</si>
  <si>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</si>
  <si>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</si>
  <si>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</si>
  <si>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</si>
  <si>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</si>
  <si>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</si>
  <si>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</si>
  <si>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</si>
  <si>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</si>
  <si>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</si>
  <si>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</si>
  <si>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</si>
  <si>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</si>
  <si>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</si>
  <si>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Лесная, д. 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</si>
  <si>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№39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</si>
  <si>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</si>
  <si>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</si>
  <si>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</si>
  <si>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</si>
  <si>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</si>
  <si>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</si>
  <si>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</si>
  <si>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</si>
  <si>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</si>
  <si>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</si>
  <si>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</si>
  <si>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</si>
  <si>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от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</si>
  <si>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Юрченко В.В.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</si>
  <si>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Юрченко Владимира Валерьевича</t>
    </r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</si>
  <si>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</si>
  <si>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</si>
  <si>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1 квартал</t>
  </si>
  <si>
    <t>Общая площадь квартир - 716,1м2</t>
  </si>
  <si>
    <t>Предъявлено населению 36225,42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</si>
  <si>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</si>
  <si>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</si>
  <si>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тридцать шесть тысяч двести пятьдесят пять рублей 04 копейки</t>
  </si>
  <si>
    <t>за 2 квартал 2022 года</t>
  </si>
  <si>
    <t>"30" 06 2022 г.</t>
  </si>
  <si>
    <t>2 квартал</t>
  </si>
  <si>
    <t>ремонт кровли после урагана (смета)</t>
  </si>
  <si>
    <t>апрель</t>
  </si>
  <si>
    <t>май</t>
  </si>
  <si>
    <t>Бетонирование площадок входных групп 2шт (смета)</t>
  </si>
  <si>
    <t xml:space="preserve">           2. Всего за период с "01" 04 2022 г. по "30" 06 2022 г. выполнено работ (оказано услуг) на общую сумму сорок шесть тысяч пятьсот шестьдесят четыре рубля 64 копейки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</si>
  <si>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</si>
  <si>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</si>
  <si>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</si>
  <si>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двадцать  девять тысяч девятьсот семьдесят три рубля 51 копейка</t>
  </si>
  <si>
    <t>Предъявлено населению 40823,4 руб.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</si>
  <si>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</si>
  <si>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</si>
  <si>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</si>
  <si>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</si>
  <si>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</si>
  <si>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</si>
  <si>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</si>
  <si>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</si>
  <si>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</si>
  <si>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</si>
  <si>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</si>
  <si>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</si>
  <si>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Непредвиденные работы 0ч/ч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</si>
  <si>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</si>
  <si>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</si>
  <si>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</si>
  <si>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</si>
  <si>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</si>
  <si>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</si>
  <si>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</si>
  <si>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</si>
  <si>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</si>
  <si>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</si>
  <si>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</si>
  <si>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</si>
  <si>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</si>
  <si>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 xml:space="preserve">           2. Всего за период с "01" 10 2022 г. по "31" 12 2022 г. выполнено работ (оказано услуг) на общую сумму тридцать тысяч сто сорок один рубль 27 копеек.</t>
  </si>
  <si>
    <t>по ж.д. ул. Лесная, д.6</t>
  </si>
  <si>
    <t>Начислено всего 154097,64</t>
  </si>
  <si>
    <t xml:space="preserve">      *ремонт кровли после урагана (смета)</t>
  </si>
  <si>
    <t xml:space="preserve">      *Бетонирование площадок входных групп 2шт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</si>
</sst>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5" fillId="0" borderId="0"/>
    <xf numFmtId="0" fontId="16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19" zoomScaleNormal="90" zoomScaleSheetLayoutView="100" workbookViewId="0">
      <selection activeCell="A29" sqref="A29:E2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3" customHeight="1">
      <c r="A2" s="68" t="s">
        <v>12</v>
      </c>
      <c r="B2" s="69"/>
      <c r="C2" s="69"/>
      <c r="D2" s="69"/>
      <c r="E2" s="69"/>
    </row>
    <row r="3" spans="1:5">
      <c r="A3" s="70" t="s">
        <v>48</v>
      </c>
      <c r="B3" s="70"/>
      <c r="C3" s="70"/>
      <c r="D3" s="70"/>
      <c r="E3" s="70"/>
    </row>
    <row r="4" spans="1:5" s="1" customFormat="1" ht="15.75" customHeight="1">
      <c r="A4" s="20" t="s">
        <v>13</v>
      </c>
      <c r="B4" s="4"/>
      <c r="C4" s="4"/>
      <c r="D4" s="72" t="s">
        <v>49</v>
      </c>
      <c r="E4" s="72"/>
    </row>
    <row r="5" spans="1:5">
      <c r="A5" s="24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1" t="s">
        <v>26</v>
      </c>
      <c r="B7" s="71"/>
      <c r="C7" s="71"/>
      <c r="D7" s="71"/>
      <c r="E7" s="71"/>
    </row>
    <row r="8" spans="1:5" ht="18.75" customHeight="1">
      <c r="A8" s="61" t="s">
        <v>1</v>
      </c>
      <c r="B8" s="61"/>
      <c r="C8" s="61"/>
      <c r="D8" s="61"/>
      <c r="E8" s="61"/>
    </row>
    <row r="9" spans="1:5">
      <c r="A9" s="63" t="s">
        <v>42</v>
      </c>
      <c r="B9" s="63"/>
      <c r="C9" s="63"/>
      <c r="D9" s="63"/>
      <c r="E9" s="63"/>
    </row>
    <row r="10" spans="1:5" ht="24" customHeight="1">
      <c r="A10" s="64" t="s">
        <v>14</v>
      </c>
      <c r="B10" s="65"/>
      <c r="C10" s="65"/>
      <c r="D10" s="65"/>
      <c r="E10" s="65"/>
    </row>
    <row r="11" spans="1:5" ht="28.5" customHeight="1">
      <c r="A11" s="63" t="s">
        <v>40</v>
      </c>
      <c r="B11" s="63"/>
      <c r="C11" s="63"/>
      <c r="D11" s="63"/>
      <c r="E11" s="63"/>
    </row>
    <row r="12" spans="1:5" ht="12" customHeight="1">
      <c r="A12" s="61" t="s">
        <v>15</v>
      </c>
      <c r="B12" s="62"/>
      <c r="C12" s="62"/>
      <c r="D12" s="62"/>
      <c r="E12" s="62"/>
    </row>
    <row r="13" spans="1:5">
      <c r="A13" s="63" t="s">
        <v>22</v>
      </c>
      <c r="B13" s="63"/>
      <c r="C13" s="63"/>
      <c r="D13" s="63"/>
      <c r="E13" s="63"/>
    </row>
    <row r="14" spans="1:5">
      <c r="A14" s="61" t="s">
        <v>2</v>
      </c>
      <c r="B14" s="62"/>
      <c r="C14" s="62"/>
      <c r="D14" s="62"/>
      <c r="E14" s="62"/>
    </row>
    <row r="15" spans="1:5">
      <c r="A15" s="63" t="s">
        <v>23</v>
      </c>
      <c r="B15" s="63"/>
      <c r="C15" s="63"/>
      <c r="D15" s="63"/>
      <c r="E15" s="63"/>
    </row>
    <row r="16" spans="1:5">
      <c r="A16" s="61" t="s">
        <v>16</v>
      </c>
      <c r="B16" s="62"/>
      <c r="C16" s="62"/>
      <c r="D16" s="62"/>
      <c r="E16" s="62"/>
    </row>
    <row r="17" spans="1:7" ht="29.25" customHeight="1">
      <c r="A17" s="63" t="s">
        <v>17</v>
      </c>
      <c r="B17" s="63"/>
      <c r="C17" s="63"/>
      <c r="D17" s="63"/>
      <c r="E17" s="63"/>
    </row>
    <row r="18" spans="1:7" ht="57.6" customHeight="1">
      <c r="A18" s="63" t="s">
        <v>27</v>
      </c>
      <c r="B18" s="63"/>
      <c r="C18" s="63"/>
      <c r="D18" s="63"/>
      <c r="E18" s="63"/>
    </row>
    <row r="19" spans="1:7" ht="34.5" customHeight="1">
      <c r="A19" s="73" t="s">
        <v>28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716.1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43</v>
      </c>
      <c r="B22" s="9" t="s">
        <v>33</v>
      </c>
      <c r="C22" s="3" t="s">
        <v>4</v>
      </c>
      <c r="D22" s="3">
        <v>12.13</v>
      </c>
      <c r="E22" s="8">
        <f>D22*F20*G20</f>
        <v>26058.879000000004</v>
      </c>
    </row>
    <row r="23" spans="1:7">
      <c r="A23" s="7" t="s">
        <v>39</v>
      </c>
      <c r="B23" s="9" t="s">
        <v>24</v>
      </c>
      <c r="C23" s="3" t="s">
        <v>4</v>
      </c>
      <c r="D23" s="3">
        <v>3.6</v>
      </c>
      <c r="E23" s="8">
        <f>D23*F20*G20</f>
        <v>7733.88</v>
      </c>
    </row>
    <row r="24" spans="1:7" ht="75">
      <c r="A24" s="7" t="s">
        <v>44</v>
      </c>
      <c r="B24" s="9" t="s">
        <v>45</v>
      </c>
      <c r="C24" s="3" t="s">
        <v>4</v>
      </c>
      <c r="D24" s="3"/>
      <c r="E24" s="8">
        <f>790.76*3</f>
        <v>2372.2799999999997</v>
      </c>
    </row>
    <row r="25" spans="1:7">
      <c r="A25" s="7" t="s">
        <v>29</v>
      </c>
      <c r="B25" s="9" t="s">
        <v>45</v>
      </c>
      <c r="C25" s="3" t="s">
        <v>30</v>
      </c>
      <c r="D25" s="3"/>
      <c r="E25" s="8">
        <v>90</v>
      </c>
    </row>
    <row r="26" spans="1:7" s="14" customFormat="1" ht="14.25">
      <c r="A26" s="10" t="s">
        <v>25</v>
      </c>
      <c r="B26" s="11"/>
      <c r="C26" s="12"/>
      <c r="D26" s="12"/>
      <c r="E26" s="13">
        <f>SUM(E22:E25)</f>
        <v>36255.039000000004</v>
      </c>
    </row>
    <row r="28" spans="1:7" ht="31.9" customHeight="1">
      <c r="A28" s="74" t="s">
        <v>50</v>
      </c>
      <c r="B28" s="74"/>
      <c r="C28" s="74"/>
      <c r="D28" s="74"/>
      <c r="E28" s="74"/>
    </row>
    <row r="29" spans="1:7" ht="32.25" customHeight="1">
      <c r="A29" s="63" t="s">
        <v>21</v>
      </c>
      <c r="B29" s="63"/>
      <c r="C29" s="63"/>
      <c r="D29" s="63"/>
      <c r="E29" s="63"/>
    </row>
    <row r="30" spans="1:7">
      <c r="A30" s="63" t="s">
        <v>20</v>
      </c>
      <c r="B30" s="63"/>
      <c r="C30" s="63"/>
      <c r="D30" s="63"/>
      <c r="E30" s="63"/>
    </row>
    <row r="31" spans="1:7" ht="27.75" customHeight="1">
      <c r="A31" s="63" t="s">
        <v>32</v>
      </c>
      <c r="B31" s="63"/>
      <c r="C31" s="63"/>
      <c r="D31" s="63"/>
      <c r="E31" s="63"/>
    </row>
    <row r="32" spans="1:7">
      <c r="A32" s="63" t="s">
        <v>18</v>
      </c>
      <c r="B32" s="63"/>
      <c r="C32" s="63"/>
      <c r="D32" s="63"/>
      <c r="E32" s="63"/>
    </row>
    <row r="33" spans="1:5">
      <c r="A33" s="66" t="s">
        <v>5</v>
      </c>
      <c r="B33" s="66"/>
      <c r="C33" s="66"/>
      <c r="D33" s="66"/>
      <c r="E33" s="66"/>
    </row>
    <row r="34" spans="1:5">
      <c r="A34" s="63" t="s">
        <v>18</v>
      </c>
      <c r="B34" s="63"/>
      <c r="C34" s="63"/>
      <c r="D34" s="63"/>
      <c r="E34" s="63"/>
    </row>
    <row r="35" spans="1:5">
      <c r="A35" s="59" t="s">
        <v>31</v>
      </c>
      <c r="B35" s="59"/>
      <c r="C35" s="59"/>
      <c r="D35" s="59"/>
      <c r="E35" s="5"/>
    </row>
    <row r="36" spans="1:5">
      <c r="B36" s="60" t="s">
        <v>19</v>
      </c>
      <c r="C36" s="60"/>
      <c r="D36" s="60"/>
      <c r="E36" s="6" t="s">
        <v>6</v>
      </c>
    </row>
    <row r="37" spans="1:5">
      <c r="A37" s="23"/>
      <c r="B37" s="23"/>
      <c r="C37" s="23"/>
      <c r="D37" s="23"/>
      <c r="E37" s="23"/>
    </row>
    <row r="38" spans="1:5">
      <c r="A38" s="59" t="s">
        <v>41</v>
      </c>
      <c r="B38" s="59"/>
      <c r="C38" s="59"/>
      <c r="D38" s="59"/>
      <c r="E38" s="5"/>
    </row>
    <row r="39" spans="1:5">
      <c r="B39" s="60" t="s">
        <v>19</v>
      </c>
      <c r="C39" s="60"/>
      <c r="D39" s="60"/>
      <c r="E39" s="6" t="s">
        <v>6</v>
      </c>
    </row>
    <row r="41" spans="1:5">
      <c r="A41" s="2" t="s">
        <v>46</v>
      </c>
    </row>
    <row r="42" spans="1:5">
      <c r="A42" s="14" t="s">
        <v>34</v>
      </c>
    </row>
    <row r="43" spans="1:5">
      <c r="A43" s="2" t="s">
        <v>38</v>
      </c>
      <c r="B43" s="15">
        <v>3936.13</v>
      </c>
    </row>
    <row r="44" spans="1:5" ht="26.25">
      <c r="A44" s="18" t="s">
        <v>47</v>
      </c>
      <c r="B44" s="16"/>
    </row>
    <row r="45" spans="1:5">
      <c r="A45" s="2" t="s">
        <v>35</v>
      </c>
      <c r="B45" s="16">
        <v>31666.48</v>
      </c>
    </row>
    <row r="46" spans="1:5" ht="30">
      <c r="A46" s="22" t="s">
        <v>36</v>
      </c>
      <c r="B46" s="16">
        <f>E26</f>
        <v>36255.039000000004</v>
      </c>
    </row>
    <row r="47" spans="1:5">
      <c r="A47" s="17" t="s">
        <v>37</v>
      </c>
      <c r="B47" s="19">
        <f>B43+B45-B46</f>
        <v>-652.42900000000373</v>
      </c>
    </row>
  </sheetData>
  <mergeCells count="30">
    <mergeCell ref="A29:E29"/>
    <mergeCell ref="A30:E30"/>
    <mergeCell ref="A31:E31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8:E28"/>
    <mergeCell ref="A38:D38"/>
    <mergeCell ref="B39:D39"/>
    <mergeCell ref="A14:E14"/>
    <mergeCell ref="A8:E8"/>
    <mergeCell ref="A34:E34"/>
    <mergeCell ref="A35:D35"/>
    <mergeCell ref="B36:D36"/>
    <mergeCell ref="A9:E9"/>
    <mergeCell ref="A10:E10"/>
    <mergeCell ref="A11:E11"/>
    <mergeCell ref="A12:E12"/>
    <mergeCell ref="A13:E13"/>
    <mergeCell ref="A32:E32"/>
    <mergeCell ref="A33:E33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Normal="90" zoomScaleSheetLayoutView="100" workbookViewId="0">
      <selection activeCell="E25" sqref="E25:E2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3" customHeight="1">
      <c r="A2" s="68" t="s">
        <v>12</v>
      </c>
      <c r="B2" s="69"/>
      <c r="C2" s="69"/>
      <c r="D2" s="69"/>
      <c r="E2" s="69"/>
    </row>
    <row r="3" spans="1:5">
      <c r="A3" s="70" t="s">
        <v>51</v>
      </c>
      <c r="B3" s="70"/>
      <c r="C3" s="70"/>
      <c r="D3" s="70"/>
      <c r="E3" s="70"/>
    </row>
    <row r="4" spans="1:5" s="1" customFormat="1" ht="15.75" customHeight="1">
      <c r="A4" s="20" t="s">
        <v>13</v>
      </c>
      <c r="B4" s="4"/>
      <c r="C4" s="4"/>
      <c r="D4" s="72" t="s">
        <v>52</v>
      </c>
      <c r="E4" s="72"/>
    </row>
    <row r="5" spans="1:5">
      <c r="A5" s="27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1" t="s">
        <v>26</v>
      </c>
      <c r="B7" s="71"/>
      <c r="C7" s="71"/>
      <c r="D7" s="71"/>
      <c r="E7" s="71"/>
    </row>
    <row r="8" spans="1:5" ht="18.75" customHeight="1">
      <c r="A8" s="61" t="s">
        <v>1</v>
      </c>
      <c r="B8" s="61"/>
      <c r="C8" s="61"/>
      <c r="D8" s="61"/>
      <c r="E8" s="61"/>
    </row>
    <row r="9" spans="1:5">
      <c r="A9" s="63" t="s">
        <v>42</v>
      </c>
      <c r="B9" s="63"/>
      <c r="C9" s="63"/>
      <c r="D9" s="63"/>
      <c r="E9" s="63"/>
    </row>
    <row r="10" spans="1:5" ht="24" customHeight="1">
      <c r="A10" s="64" t="s">
        <v>14</v>
      </c>
      <c r="B10" s="65"/>
      <c r="C10" s="65"/>
      <c r="D10" s="65"/>
      <c r="E10" s="65"/>
    </row>
    <row r="11" spans="1:5" ht="28.5" customHeight="1">
      <c r="A11" s="63" t="s">
        <v>40</v>
      </c>
      <c r="B11" s="63"/>
      <c r="C11" s="63"/>
      <c r="D11" s="63"/>
      <c r="E11" s="63"/>
    </row>
    <row r="12" spans="1:5" ht="12" customHeight="1">
      <c r="A12" s="61" t="s">
        <v>15</v>
      </c>
      <c r="B12" s="62"/>
      <c r="C12" s="62"/>
      <c r="D12" s="62"/>
      <c r="E12" s="62"/>
    </row>
    <row r="13" spans="1:5">
      <c r="A13" s="63" t="s">
        <v>22</v>
      </c>
      <c r="B13" s="63"/>
      <c r="C13" s="63"/>
      <c r="D13" s="63"/>
      <c r="E13" s="63"/>
    </row>
    <row r="14" spans="1:5">
      <c r="A14" s="61" t="s">
        <v>2</v>
      </c>
      <c r="B14" s="62"/>
      <c r="C14" s="62"/>
      <c r="D14" s="62"/>
      <c r="E14" s="62"/>
    </row>
    <row r="15" spans="1:5">
      <c r="A15" s="63" t="s">
        <v>23</v>
      </c>
      <c r="B15" s="63"/>
      <c r="C15" s="63"/>
      <c r="D15" s="63"/>
      <c r="E15" s="63"/>
    </row>
    <row r="16" spans="1:5">
      <c r="A16" s="61" t="s">
        <v>16</v>
      </c>
      <c r="B16" s="62"/>
      <c r="C16" s="62"/>
      <c r="D16" s="62"/>
      <c r="E16" s="62"/>
    </row>
    <row r="17" spans="1:7" ht="29.25" customHeight="1">
      <c r="A17" s="63" t="s">
        <v>17</v>
      </c>
      <c r="B17" s="63"/>
      <c r="C17" s="63"/>
      <c r="D17" s="63"/>
      <c r="E17" s="63"/>
    </row>
    <row r="18" spans="1:7" ht="57.6" customHeight="1">
      <c r="A18" s="63" t="s">
        <v>27</v>
      </c>
      <c r="B18" s="63"/>
      <c r="C18" s="63"/>
      <c r="D18" s="63"/>
      <c r="E18" s="63"/>
    </row>
    <row r="19" spans="1:7" ht="34.5" customHeight="1">
      <c r="A19" s="73" t="s">
        <v>28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716.1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43</v>
      </c>
      <c r="B22" s="9" t="s">
        <v>33</v>
      </c>
      <c r="C22" s="3" t="s">
        <v>4</v>
      </c>
      <c r="D22" s="3">
        <v>12.13</v>
      </c>
      <c r="E22" s="8">
        <f>D22*F20*G20</f>
        <v>26058.879000000004</v>
      </c>
    </row>
    <row r="23" spans="1:7">
      <c r="A23" s="7" t="s">
        <v>39</v>
      </c>
      <c r="B23" s="9" t="s">
        <v>24</v>
      </c>
      <c r="C23" s="3" t="s">
        <v>4</v>
      </c>
      <c r="D23" s="3">
        <v>3.6</v>
      </c>
      <c r="E23" s="8">
        <f>D23*F20*G20</f>
        <v>7733.88</v>
      </c>
    </row>
    <row r="24" spans="1:7">
      <c r="A24" s="7" t="s">
        <v>29</v>
      </c>
      <c r="B24" s="9" t="s">
        <v>53</v>
      </c>
      <c r="C24" s="3" t="s">
        <v>30</v>
      </c>
      <c r="D24" s="3"/>
      <c r="E24" s="8">
        <v>0</v>
      </c>
    </row>
    <row r="25" spans="1:7" ht="30">
      <c r="A25" s="7" t="s">
        <v>54</v>
      </c>
      <c r="B25" s="9" t="s">
        <v>55</v>
      </c>
      <c r="C25" s="3" t="s">
        <v>30</v>
      </c>
      <c r="D25" s="3"/>
      <c r="E25" s="8">
        <v>5384.25</v>
      </c>
    </row>
    <row r="26" spans="1:7" ht="30">
      <c r="A26" s="7" t="s">
        <v>57</v>
      </c>
      <c r="B26" s="9" t="s">
        <v>56</v>
      </c>
      <c r="C26" s="3" t="s">
        <v>30</v>
      </c>
      <c r="D26" s="3"/>
      <c r="E26" s="8">
        <v>7387.63</v>
      </c>
    </row>
    <row r="27" spans="1:7" s="14" customFormat="1" ht="14.25">
      <c r="A27" s="10" t="s">
        <v>25</v>
      </c>
      <c r="B27" s="11"/>
      <c r="C27" s="12"/>
      <c r="D27" s="12"/>
      <c r="E27" s="13">
        <f>SUM(E22:E26)</f>
        <v>46564.639000000003</v>
      </c>
    </row>
    <row r="29" spans="1:7" ht="31.9" customHeight="1">
      <c r="A29" s="74" t="s">
        <v>58</v>
      </c>
      <c r="B29" s="74"/>
      <c r="C29" s="74"/>
      <c r="D29" s="74"/>
      <c r="E29" s="74"/>
    </row>
    <row r="30" spans="1:7" ht="32.25" customHeight="1">
      <c r="A30" s="63" t="s">
        <v>21</v>
      </c>
      <c r="B30" s="63"/>
      <c r="C30" s="63"/>
      <c r="D30" s="63"/>
      <c r="E30" s="63"/>
    </row>
    <row r="31" spans="1:7">
      <c r="A31" s="63" t="s">
        <v>20</v>
      </c>
      <c r="B31" s="63"/>
      <c r="C31" s="63"/>
      <c r="D31" s="63"/>
      <c r="E31" s="63"/>
    </row>
    <row r="32" spans="1:7" ht="27.75" customHeight="1">
      <c r="A32" s="63" t="s">
        <v>32</v>
      </c>
      <c r="B32" s="63"/>
      <c r="C32" s="63"/>
      <c r="D32" s="63"/>
      <c r="E32" s="63"/>
    </row>
    <row r="33" spans="1:5">
      <c r="A33" s="63" t="s">
        <v>18</v>
      </c>
      <c r="B33" s="63"/>
      <c r="C33" s="63"/>
      <c r="D33" s="63"/>
      <c r="E33" s="63"/>
    </row>
    <row r="34" spans="1:5">
      <c r="A34" s="66" t="s">
        <v>5</v>
      </c>
      <c r="B34" s="66"/>
      <c r="C34" s="66"/>
      <c r="D34" s="66"/>
      <c r="E34" s="66"/>
    </row>
    <row r="35" spans="1:5">
      <c r="A35" s="63" t="s">
        <v>18</v>
      </c>
      <c r="B35" s="63"/>
      <c r="C35" s="63"/>
      <c r="D35" s="63"/>
      <c r="E35" s="63"/>
    </row>
    <row r="36" spans="1:5">
      <c r="A36" s="59" t="s">
        <v>31</v>
      </c>
      <c r="B36" s="59"/>
      <c r="C36" s="59"/>
      <c r="D36" s="59"/>
      <c r="E36" s="5"/>
    </row>
    <row r="37" spans="1:5">
      <c r="B37" s="60" t="s">
        <v>19</v>
      </c>
      <c r="C37" s="60"/>
      <c r="D37" s="60"/>
      <c r="E37" s="6" t="s">
        <v>6</v>
      </c>
    </row>
    <row r="38" spans="1:5">
      <c r="A38" s="26"/>
      <c r="B38" s="26"/>
      <c r="C38" s="26"/>
      <c r="D38" s="26"/>
      <c r="E38" s="26"/>
    </row>
    <row r="39" spans="1:5">
      <c r="A39" s="59" t="s">
        <v>41</v>
      </c>
      <c r="B39" s="59"/>
      <c r="C39" s="59"/>
      <c r="D39" s="59"/>
      <c r="E39" s="5"/>
    </row>
    <row r="40" spans="1:5">
      <c r="B40" s="60" t="s">
        <v>19</v>
      </c>
      <c r="C40" s="60"/>
      <c r="D40" s="60"/>
      <c r="E40" s="6" t="s">
        <v>6</v>
      </c>
    </row>
    <row r="42" spans="1:5">
      <c r="A42" s="2" t="s">
        <v>46</v>
      </c>
    </row>
    <row r="43" spans="1:5">
      <c r="A43" s="14" t="s">
        <v>34</v>
      </c>
    </row>
    <row r="44" spans="1:5">
      <c r="A44" s="2" t="s">
        <v>38</v>
      </c>
      <c r="B44" s="15">
        <f>'1кв'!B47</f>
        <v>-652.42900000000373</v>
      </c>
    </row>
    <row r="45" spans="1:5" ht="26.25">
      <c r="A45" s="18" t="s">
        <v>47</v>
      </c>
      <c r="B45" s="16"/>
    </row>
    <row r="46" spans="1:5">
      <c r="A46" s="2" t="s">
        <v>35</v>
      </c>
      <c r="B46" s="16">
        <v>35458.300000000003</v>
      </c>
    </row>
    <row r="47" spans="1:5" ht="30">
      <c r="A47" s="25" t="s">
        <v>36</v>
      </c>
      <c r="B47" s="16">
        <f>E27</f>
        <v>46564.639000000003</v>
      </c>
    </row>
    <row r="48" spans="1:5">
      <c r="A48" s="17" t="s">
        <v>37</v>
      </c>
      <c r="B48" s="19">
        <f>B44+B46-B47</f>
        <v>-11758.768000000004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Normal="90" zoomScaleSheetLayoutView="100" workbookViewId="0">
      <selection activeCell="A20" sqref="A20:E2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3" customHeight="1">
      <c r="A2" s="68" t="s">
        <v>12</v>
      </c>
      <c r="B2" s="69"/>
      <c r="C2" s="69"/>
      <c r="D2" s="69"/>
      <c r="E2" s="69"/>
    </row>
    <row r="3" spans="1:5">
      <c r="A3" s="70" t="s">
        <v>59</v>
      </c>
      <c r="B3" s="70"/>
      <c r="C3" s="70"/>
      <c r="D3" s="70"/>
      <c r="E3" s="70"/>
    </row>
    <row r="4" spans="1:5" s="1" customFormat="1" ht="15.75" customHeight="1">
      <c r="A4" s="20" t="s">
        <v>13</v>
      </c>
      <c r="B4" s="4"/>
      <c r="C4" s="4"/>
      <c r="D4" s="72" t="s">
        <v>60</v>
      </c>
      <c r="E4" s="72"/>
    </row>
    <row r="5" spans="1:5">
      <c r="A5" s="29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1" t="s">
        <v>26</v>
      </c>
      <c r="B7" s="71"/>
      <c r="C7" s="71"/>
      <c r="D7" s="71"/>
      <c r="E7" s="71"/>
    </row>
    <row r="8" spans="1:5" ht="18.75" customHeight="1">
      <c r="A8" s="61" t="s">
        <v>1</v>
      </c>
      <c r="B8" s="61"/>
      <c r="C8" s="61"/>
      <c r="D8" s="61"/>
      <c r="E8" s="61"/>
    </row>
    <row r="9" spans="1:5">
      <c r="A9" s="63" t="s">
        <v>42</v>
      </c>
      <c r="B9" s="63"/>
      <c r="C9" s="63"/>
      <c r="D9" s="63"/>
      <c r="E9" s="63"/>
    </row>
    <row r="10" spans="1:5" ht="24" customHeight="1">
      <c r="A10" s="64" t="s">
        <v>14</v>
      </c>
      <c r="B10" s="65"/>
      <c r="C10" s="65"/>
      <c r="D10" s="65"/>
      <c r="E10" s="65"/>
    </row>
    <row r="11" spans="1:5" ht="28.5" customHeight="1">
      <c r="A11" s="63" t="s">
        <v>40</v>
      </c>
      <c r="B11" s="63"/>
      <c r="C11" s="63"/>
      <c r="D11" s="63"/>
      <c r="E11" s="63"/>
    </row>
    <row r="12" spans="1:5" ht="12" customHeight="1">
      <c r="A12" s="61" t="s">
        <v>15</v>
      </c>
      <c r="B12" s="62"/>
      <c r="C12" s="62"/>
      <c r="D12" s="62"/>
      <c r="E12" s="62"/>
    </row>
    <row r="13" spans="1:5">
      <c r="A13" s="63" t="s">
        <v>22</v>
      </c>
      <c r="B13" s="63"/>
      <c r="C13" s="63"/>
      <c r="D13" s="63"/>
      <c r="E13" s="63"/>
    </row>
    <row r="14" spans="1:5">
      <c r="A14" s="61" t="s">
        <v>2</v>
      </c>
      <c r="B14" s="62"/>
      <c r="C14" s="62"/>
      <c r="D14" s="62"/>
      <c r="E14" s="62"/>
    </row>
    <row r="15" spans="1:5">
      <c r="A15" s="63" t="s">
        <v>23</v>
      </c>
      <c r="B15" s="63"/>
      <c r="C15" s="63"/>
      <c r="D15" s="63"/>
      <c r="E15" s="63"/>
    </row>
    <row r="16" spans="1:5">
      <c r="A16" s="61" t="s">
        <v>16</v>
      </c>
      <c r="B16" s="62"/>
      <c r="C16" s="62"/>
      <c r="D16" s="62"/>
      <c r="E16" s="62"/>
    </row>
    <row r="17" spans="1:7" ht="29.25" customHeight="1">
      <c r="A17" s="63" t="s">
        <v>17</v>
      </c>
      <c r="B17" s="63"/>
      <c r="C17" s="63"/>
      <c r="D17" s="63"/>
      <c r="E17" s="63"/>
    </row>
    <row r="18" spans="1:7" ht="57.6" customHeight="1">
      <c r="A18" s="63" t="s">
        <v>27</v>
      </c>
      <c r="B18" s="63"/>
      <c r="C18" s="63"/>
      <c r="D18" s="63"/>
      <c r="E18" s="63"/>
    </row>
    <row r="19" spans="1:7" ht="34.5" customHeight="1">
      <c r="A19" s="73" t="s">
        <v>28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716.1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43</v>
      </c>
      <c r="B22" s="9" t="s">
        <v>33</v>
      </c>
      <c r="C22" s="3" t="s">
        <v>4</v>
      </c>
      <c r="D22" s="3">
        <v>9.9</v>
      </c>
      <c r="E22" s="8">
        <f>D22*F20*G20</f>
        <v>21268.170000000002</v>
      </c>
    </row>
    <row r="23" spans="1:7">
      <c r="A23" s="7" t="s">
        <v>39</v>
      </c>
      <c r="B23" s="9" t="s">
        <v>24</v>
      </c>
      <c r="C23" s="3" t="s">
        <v>4</v>
      </c>
      <c r="D23" s="3">
        <v>3.9</v>
      </c>
      <c r="E23" s="8">
        <f>D23*F20*G20</f>
        <v>8378.369999999999</v>
      </c>
    </row>
    <row r="24" spans="1:7">
      <c r="A24" s="7" t="s">
        <v>29</v>
      </c>
      <c r="B24" s="9" t="s">
        <v>61</v>
      </c>
      <c r="C24" s="3" t="s">
        <v>30</v>
      </c>
      <c r="D24" s="3"/>
      <c r="E24" s="8">
        <v>326.97000000000003</v>
      </c>
    </row>
    <row r="25" spans="1:7">
      <c r="A25" s="7"/>
      <c r="B25" s="9"/>
      <c r="C25" s="3"/>
      <c r="D25" s="3"/>
      <c r="E25" s="8"/>
    </row>
    <row r="26" spans="1:7">
      <c r="A26" s="7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29973.510000000002</v>
      </c>
    </row>
    <row r="29" spans="1:7" ht="31.9" customHeight="1">
      <c r="A29" s="74" t="s">
        <v>62</v>
      </c>
      <c r="B29" s="74"/>
      <c r="C29" s="74"/>
      <c r="D29" s="74"/>
      <c r="E29" s="74"/>
    </row>
    <row r="30" spans="1:7" ht="32.25" customHeight="1">
      <c r="A30" s="63" t="s">
        <v>21</v>
      </c>
      <c r="B30" s="63"/>
      <c r="C30" s="63"/>
      <c r="D30" s="63"/>
      <c r="E30" s="63"/>
    </row>
    <row r="31" spans="1:7">
      <c r="A31" s="63" t="s">
        <v>20</v>
      </c>
      <c r="B31" s="63"/>
      <c r="C31" s="63"/>
      <c r="D31" s="63"/>
      <c r="E31" s="63"/>
    </row>
    <row r="32" spans="1:7" ht="27.75" customHeight="1">
      <c r="A32" s="63" t="s">
        <v>32</v>
      </c>
      <c r="B32" s="63"/>
      <c r="C32" s="63"/>
      <c r="D32" s="63"/>
      <c r="E32" s="63"/>
    </row>
    <row r="33" spans="1:5">
      <c r="A33" s="63" t="s">
        <v>18</v>
      </c>
      <c r="B33" s="63"/>
      <c r="C33" s="63"/>
      <c r="D33" s="63"/>
      <c r="E33" s="63"/>
    </row>
    <row r="34" spans="1:5">
      <c r="A34" s="66" t="s">
        <v>5</v>
      </c>
      <c r="B34" s="66"/>
      <c r="C34" s="66"/>
      <c r="D34" s="66"/>
      <c r="E34" s="66"/>
    </row>
    <row r="35" spans="1:5">
      <c r="A35" s="63" t="s">
        <v>18</v>
      </c>
      <c r="B35" s="63"/>
      <c r="C35" s="63"/>
      <c r="D35" s="63"/>
      <c r="E35" s="63"/>
    </row>
    <row r="36" spans="1:5">
      <c r="A36" s="59" t="s">
        <v>31</v>
      </c>
      <c r="B36" s="59"/>
      <c r="C36" s="59"/>
      <c r="D36" s="59"/>
      <c r="E36" s="5"/>
    </row>
    <row r="37" spans="1:5">
      <c r="B37" s="60" t="s">
        <v>19</v>
      </c>
      <c r="C37" s="60"/>
      <c r="D37" s="60"/>
      <c r="E37" s="6" t="s">
        <v>6</v>
      </c>
    </row>
    <row r="38" spans="1:5">
      <c r="A38" s="28"/>
      <c r="B38" s="28"/>
      <c r="C38" s="28"/>
      <c r="D38" s="28"/>
      <c r="E38" s="28"/>
    </row>
    <row r="39" spans="1:5">
      <c r="A39" s="59" t="s">
        <v>41</v>
      </c>
      <c r="B39" s="59"/>
      <c r="C39" s="59"/>
      <c r="D39" s="59"/>
      <c r="E39" s="5"/>
    </row>
    <row r="40" spans="1:5">
      <c r="B40" s="60" t="s">
        <v>19</v>
      </c>
      <c r="C40" s="60"/>
      <c r="D40" s="60"/>
      <c r="E40" s="6" t="s">
        <v>6</v>
      </c>
    </row>
    <row r="42" spans="1:5">
      <c r="A42" s="2" t="s">
        <v>46</v>
      </c>
    </row>
    <row r="43" spans="1:5">
      <c r="A43" s="14" t="s">
        <v>34</v>
      </c>
    </row>
    <row r="44" spans="1:5">
      <c r="A44" s="2" t="s">
        <v>38</v>
      </c>
      <c r="B44" s="15">
        <f>'2кв'!B48</f>
        <v>-11758.768000000004</v>
      </c>
    </row>
    <row r="45" spans="1:5">
      <c r="A45" s="18" t="s">
        <v>63</v>
      </c>
      <c r="B45" s="16"/>
    </row>
    <row r="46" spans="1:5">
      <c r="A46" s="2" t="s">
        <v>35</v>
      </c>
      <c r="B46" s="16">
        <v>49232.46</v>
      </c>
    </row>
    <row r="47" spans="1:5" ht="30">
      <c r="A47" s="30" t="s">
        <v>36</v>
      </c>
      <c r="B47" s="16">
        <f>E27</f>
        <v>29973.510000000002</v>
      </c>
    </row>
    <row r="48" spans="1:5">
      <c r="A48" s="17" t="s">
        <v>37</v>
      </c>
      <c r="B48" s="19">
        <f>B44+B46-B47</f>
        <v>7500.1819999999934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31" zoomScaleNormal="90" zoomScaleSheetLayoutView="100" workbookViewId="0">
      <selection activeCell="B46" sqref="B4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3" customHeight="1">
      <c r="A2" s="68" t="s">
        <v>12</v>
      </c>
      <c r="B2" s="69"/>
      <c r="C2" s="69"/>
      <c r="D2" s="69"/>
      <c r="E2" s="69"/>
    </row>
    <row r="3" spans="1:5">
      <c r="A3" s="70" t="s">
        <v>64</v>
      </c>
      <c r="B3" s="70"/>
      <c r="C3" s="70"/>
      <c r="D3" s="70"/>
      <c r="E3" s="70"/>
    </row>
    <row r="4" spans="1:5" s="1" customFormat="1" ht="15.75" customHeight="1">
      <c r="A4" s="20" t="s">
        <v>13</v>
      </c>
      <c r="B4" s="4"/>
      <c r="C4" s="4"/>
      <c r="D4" s="72" t="s">
        <v>65</v>
      </c>
      <c r="E4" s="72"/>
    </row>
    <row r="5" spans="1:5">
      <c r="A5" s="32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71" t="s">
        <v>26</v>
      </c>
      <c r="B7" s="71"/>
      <c r="C7" s="71"/>
      <c r="D7" s="71"/>
      <c r="E7" s="71"/>
    </row>
    <row r="8" spans="1:5" ht="18.75" customHeight="1">
      <c r="A8" s="61" t="s">
        <v>1</v>
      </c>
      <c r="B8" s="61"/>
      <c r="C8" s="61"/>
      <c r="D8" s="61"/>
      <c r="E8" s="61"/>
    </row>
    <row r="9" spans="1:5">
      <c r="A9" s="63" t="s">
        <v>42</v>
      </c>
      <c r="B9" s="63"/>
      <c r="C9" s="63"/>
      <c r="D9" s="63"/>
      <c r="E9" s="63"/>
    </row>
    <row r="10" spans="1:5" ht="24" customHeight="1">
      <c r="A10" s="64" t="s">
        <v>14</v>
      </c>
      <c r="B10" s="65"/>
      <c r="C10" s="65"/>
      <c r="D10" s="65"/>
      <c r="E10" s="65"/>
    </row>
    <row r="11" spans="1:5" ht="28.5" customHeight="1">
      <c r="A11" s="63" t="s">
        <v>40</v>
      </c>
      <c r="B11" s="63"/>
      <c r="C11" s="63"/>
      <c r="D11" s="63"/>
      <c r="E11" s="63"/>
    </row>
    <row r="12" spans="1:5" ht="12" customHeight="1">
      <c r="A12" s="61" t="s">
        <v>15</v>
      </c>
      <c r="B12" s="62"/>
      <c r="C12" s="62"/>
      <c r="D12" s="62"/>
      <c r="E12" s="62"/>
    </row>
    <row r="13" spans="1:5">
      <c r="A13" s="63" t="s">
        <v>22</v>
      </c>
      <c r="B13" s="63"/>
      <c r="C13" s="63"/>
      <c r="D13" s="63"/>
      <c r="E13" s="63"/>
    </row>
    <row r="14" spans="1:5">
      <c r="A14" s="61" t="s">
        <v>2</v>
      </c>
      <c r="B14" s="62"/>
      <c r="C14" s="62"/>
      <c r="D14" s="62"/>
      <c r="E14" s="62"/>
    </row>
    <row r="15" spans="1:5">
      <c r="A15" s="63" t="s">
        <v>23</v>
      </c>
      <c r="B15" s="63"/>
      <c r="C15" s="63"/>
      <c r="D15" s="63"/>
      <c r="E15" s="63"/>
    </row>
    <row r="16" spans="1:5">
      <c r="A16" s="61" t="s">
        <v>16</v>
      </c>
      <c r="B16" s="62"/>
      <c r="C16" s="62"/>
      <c r="D16" s="62"/>
      <c r="E16" s="62"/>
    </row>
    <row r="17" spans="1:7" ht="29.25" customHeight="1">
      <c r="A17" s="63" t="s">
        <v>17</v>
      </c>
      <c r="B17" s="63"/>
      <c r="C17" s="63"/>
      <c r="D17" s="63"/>
      <c r="E17" s="63"/>
    </row>
    <row r="18" spans="1:7" ht="57.6" customHeight="1">
      <c r="A18" s="63" t="s">
        <v>27</v>
      </c>
      <c r="B18" s="63"/>
      <c r="C18" s="63"/>
      <c r="D18" s="63"/>
      <c r="E18" s="63"/>
    </row>
    <row r="19" spans="1:7" ht="34.5" customHeight="1">
      <c r="A19" s="73" t="s">
        <v>28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716.1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43</v>
      </c>
      <c r="B22" s="9" t="s">
        <v>33</v>
      </c>
      <c r="C22" s="3" t="s">
        <v>4</v>
      </c>
      <c r="D22" s="3">
        <v>9.9</v>
      </c>
      <c r="E22" s="8">
        <f>D22*F20*G20</f>
        <v>21268.170000000002</v>
      </c>
    </row>
    <row r="23" spans="1:7">
      <c r="A23" s="7" t="s">
        <v>39</v>
      </c>
      <c r="B23" s="9" t="s">
        <v>24</v>
      </c>
      <c r="C23" s="3" t="s">
        <v>4</v>
      </c>
      <c r="D23" s="3">
        <v>3.9</v>
      </c>
      <c r="E23" s="8">
        <f>D23*F20*G20</f>
        <v>8378.369999999999</v>
      </c>
    </row>
    <row r="24" spans="1:7">
      <c r="A24" s="7" t="s">
        <v>29</v>
      </c>
      <c r="B24" s="9" t="s">
        <v>66</v>
      </c>
      <c r="C24" s="3" t="s">
        <v>30</v>
      </c>
      <c r="D24" s="3"/>
      <c r="E24" s="8">
        <f>494.73</f>
        <v>494.73</v>
      </c>
    </row>
    <row r="25" spans="1:7">
      <c r="A25" s="7"/>
      <c r="B25" s="9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30141.27</v>
      </c>
    </row>
    <row r="28" spans="1:7" ht="31.9" customHeight="1">
      <c r="A28" s="74" t="s">
        <v>90</v>
      </c>
      <c r="B28" s="74"/>
      <c r="C28" s="74"/>
      <c r="D28" s="74"/>
      <c r="E28" s="74"/>
    </row>
    <row r="29" spans="1:7" ht="32.25" customHeight="1">
      <c r="A29" s="63" t="s">
        <v>21</v>
      </c>
      <c r="B29" s="63"/>
      <c r="C29" s="63"/>
      <c r="D29" s="63"/>
      <c r="E29" s="63"/>
    </row>
    <row r="30" spans="1:7">
      <c r="A30" s="63" t="s">
        <v>20</v>
      </c>
      <c r="B30" s="63"/>
      <c r="C30" s="63"/>
      <c r="D30" s="63"/>
      <c r="E30" s="63"/>
    </row>
    <row r="31" spans="1:7" ht="27.75" customHeight="1">
      <c r="A31" s="63" t="s">
        <v>32</v>
      </c>
      <c r="B31" s="63"/>
      <c r="C31" s="63"/>
      <c r="D31" s="63"/>
      <c r="E31" s="63"/>
    </row>
    <row r="32" spans="1:7">
      <c r="A32" s="63" t="s">
        <v>18</v>
      </c>
      <c r="B32" s="63"/>
      <c r="C32" s="63"/>
      <c r="D32" s="63"/>
      <c r="E32" s="63"/>
    </row>
    <row r="33" spans="1:5">
      <c r="A33" s="66" t="s">
        <v>5</v>
      </c>
      <c r="B33" s="66"/>
      <c r="C33" s="66"/>
      <c r="D33" s="66"/>
      <c r="E33" s="66"/>
    </row>
    <row r="34" spans="1:5">
      <c r="A34" s="63" t="s">
        <v>18</v>
      </c>
      <c r="B34" s="63"/>
      <c r="C34" s="63"/>
      <c r="D34" s="63"/>
      <c r="E34" s="63"/>
    </row>
    <row r="35" spans="1:5">
      <c r="A35" s="59" t="s">
        <v>31</v>
      </c>
      <c r="B35" s="59"/>
      <c r="C35" s="59"/>
      <c r="D35" s="59"/>
      <c r="E35" s="5"/>
    </row>
    <row r="36" spans="1:5">
      <c r="B36" s="60" t="s">
        <v>19</v>
      </c>
      <c r="C36" s="60"/>
      <c r="D36" s="60"/>
      <c r="E36" s="6" t="s">
        <v>6</v>
      </c>
    </row>
    <row r="37" spans="1:5">
      <c r="A37" s="31"/>
      <c r="B37" s="31"/>
      <c r="C37" s="31"/>
      <c r="D37" s="31"/>
      <c r="E37" s="31"/>
    </row>
    <row r="38" spans="1:5">
      <c r="A38" s="59" t="s">
        <v>41</v>
      </c>
      <c r="B38" s="59"/>
      <c r="C38" s="59"/>
      <c r="D38" s="59"/>
      <c r="E38" s="5"/>
    </row>
    <row r="39" spans="1:5">
      <c r="B39" s="60" t="s">
        <v>19</v>
      </c>
      <c r="C39" s="60"/>
      <c r="D39" s="60"/>
      <c r="E39" s="6" t="s">
        <v>6</v>
      </c>
    </row>
    <row r="41" spans="1:5">
      <c r="A41" s="2" t="s">
        <v>46</v>
      </c>
    </row>
    <row r="42" spans="1:5">
      <c r="A42" s="14" t="s">
        <v>34</v>
      </c>
    </row>
    <row r="43" spans="1:5">
      <c r="A43" s="2" t="s">
        <v>38</v>
      </c>
      <c r="B43" s="15">
        <f>'3кв'!B48</f>
        <v>7500.1819999999934</v>
      </c>
    </row>
    <row r="44" spans="1:5">
      <c r="A44" s="18" t="s">
        <v>63</v>
      </c>
      <c r="B44" s="16"/>
    </row>
    <row r="45" spans="1:5">
      <c r="A45" s="2" t="s">
        <v>35</v>
      </c>
      <c r="B45" s="16">
        <v>37534.5</v>
      </c>
    </row>
    <row r="46" spans="1:5" ht="30">
      <c r="A46" s="33" t="s">
        <v>36</v>
      </c>
      <c r="B46" s="16">
        <f>E26</f>
        <v>30141.27</v>
      </c>
    </row>
    <row r="47" spans="1:5">
      <c r="A47" s="17" t="s">
        <v>37</v>
      </c>
      <c r="B47" s="19">
        <f>B43+B45-B46</f>
        <v>14893.411999999993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3" zoomScaleSheetLayoutView="100" workbookViewId="0">
      <selection activeCell="A29" sqref="A28:XFD2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76" t="s">
        <v>67</v>
      </c>
      <c r="B1" s="76"/>
      <c r="C1" s="76"/>
      <c r="D1" s="34"/>
    </row>
    <row r="2" spans="1:5" ht="15.75">
      <c r="A2" s="77" t="s">
        <v>68</v>
      </c>
      <c r="B2" s="77"/>
      <c r="C2" s="77"/>
      <c r="D2" s="35"/>
    </row>
    <row r="3" spans="1:5" ht="15.75">
      <c r="A3" s="77" t="s">
        <v>69</v>
      </c>
      <c r="B3" s="77"/>
      <c r="C3" s="77"/>
      <c r="D3" s="35"/>
    </row>
    <row r="4" spans="1:5" ht="15.75">
      <c r="A4" s="76" t="s">
        <v>91</v>
      </c>
      <c r="B4" s="76"/>
      <c r="C4" s="76"/>
      <c r="D4" s="34"/>
    </row>
    <row r="5" spans="1:5" ht="15.75">
      <c r="A5" s="78"/>
      <c r="B5" s="78"/>
      <c r="C5" s="78"/>
      <c r="D5" s="1"/>
    </row>
    <row r="6" spans="1:5" ht="15.75">
      <c r="A6" s="35"/>
      <c r="B6" s="36" t="s">
        <v>70</v>
      </c>
      <c r="C6" s="37">
        <f>'1кв'!B43</f>
        <v>3936.13</v>
      </c>
      <c r="D6" s="38"/>
    </row>
    <row r="7" spans="1:5" ht="15.75">
      <c r="A7" s="39" t="s">
        <v>71</v>
      </c>
      <c r="B7" s="36" t="s">
        <v>92</v>
      </c>
      <c r="C7" s="37"/>
      <c r="D7" s="38"/>
    </row>
    <row r="8" spans="1:5" ht="15.75">
      <c r="B8" s="40" t="s">
        <v>72</v>
      </c>
      <c r="C8" s="41">
        <f>'1кв'!B45+'2кв'!B46+'3кв'!B46+'4кв'!B45</f>
        <v>153891.74</v>
      </c>
      <c r="D8" s="42"/>
    </row>
    <row r="9" spans="1:5" ht="15.75">
      <c r="A9" s="43"/>
      <c r="B9" s="40" t="s">
        <v>73</v>
      </c>
      <c r="C9" s="44">
        <f>SUM(C8:C8)</f>
        <v>153891.74</v>
      </c>
      <c r="D9" s="38"/>
    </row>
    <row r="10" spans="1:5" ht="15.75">
      <c r="A10" s="1"/>
      <c r="B10" s="75"/>
      <c r="C10" s="75"/>
      <c r="D10" s="45"/>
    </row>
    <row r="11" spans="1:5" ht="15.75">
      <c r="A11" s="46" t="s">
        <v>74</v>
      </c>
      <c r="B11" s="47" t="s">
        <v>43</v>
      </c>
      <c r="C11" s="48">
        <f>'1кв'!E22+'2кв'!E22+'3кв'!E22+'4кв'!E22</f>
        <v>94654.098000000013</v>
      </c>
      <c r="D11" s="45"/>
    </row>
    <row r="12" spans="1:5" ht="15.75">
      <c r="A12" s="46"/>
      <c r="B12" s="7" t="s">
        <v>39</v>
      </c>
      <c r="C12" s="48">
        <f>'1кв'!E23+'2кв'!E23+'3кв'!E23+'4кв'!E23</f>
        <v>32224.499999999996</v>
      </c>
      <c r="D12" s="45"/>
    </row>
    <row r="13" spans="1:5" ht="30">
      <c r="A13" s="46"/>
      <c r="B13" s="7" t="s">
        <v>75</v>
      </c>
      <c r="C13" s="48">
        <f>'1кв'!E24</f>
        <v>2372.2799999999997</v>
      </c>
      <c r="D13" s="45"/>
    </row>
    <row r="14" spans="1:5" ht="15.75">
      <c r="A14" s="1"/>
      <c r="B14" s="7" t="s">
        <v>29</v>
      </c>
      <c r="C14" s="48">
        <f>'1кв'!E25+'2кв'!E24+'3кв'!E24+'4кв'!E24</f>
        <v>911.7</v>
      </c>
      <c r="D14" s="45"/>
      <c r="E14" s="49"/>
    </row>
    <row r="15" spans="1:5" ht="15.75">
      <c r="A15" s="46"/>
      <c r="B15" s="50" t="s">
        <v>76</v>
      </c>
      <c r="C15" s="51">
        <v>0</v>
      </c>
      <c r="D15" s="45"/>
    </row>
    <row r="16" spans="1:5" ht="15.75">
      <c r="A16" s="46"/>
      <c r="B16" s="52" t="s">
        <v>77</v>
      </c>
      <c r="C16" s="51">
        <f>C18+C19</f>
        <v>12771.880000000001</v>
      </c>
      <c r="D16" s="45"/>
    </row>
    <row r="17" spans="1:5" ht="15.75">
      <c r="A17" s="46"/>
      <c r="B17" s="53" t="s">
        <v>78</v>
      </c>
      <c r="C17" s="51"/>
      <c r="D17" s="45"/>
    </row>
    <row r="18" spans="1:5" ht="15.75">
      <c r="A18" s="46"/>
      <c r="B18" s="7" t="s">
        <v>93</v>
      </c>
      <c r="C18" s="8">
        <v>5384.25</v>
      </c>
      <c r="D18" s="45"/>
    </row>
    <row r="19" spans="1:5" ht="30">
      <c r="A19" s="46"/>
      <c r="B19" s="7" t="s">
        <v>94</v>
      </c>
      <c r="C19" s="8">
        <v>7387.63</v>
      </c>
      <c r="D19" s="45"/>
    </row>
    <row r="20" spans="1:5" ht="15.75">
      <c r="A20" s="1"/>
      <c r="B20" s="54" t="s">
        <v>79</v>
      </c>
      <c r="C20" s="55">
        <f>SUM(C11:C16)</f>
        <v>142934.45800000001</v>
      </c>
      <c r="D20" s="45"/>
      <c r="E20" s="49"/>
    </row>
    <row r="21" spans="1:5" ht="15.75">
      <c r="A21" s="1"/>
      <c r="B21" s="56" t="s">
        <v>80</v>
      </c>
      <c r="C21" s="55">
        <f>C6+C9-C20</f>
        <v>14893.411999999982</v>
      </c>
      <c r="D21" s="45"/>
    </row>
    <row r="22" spans="1:5" ht="15.75">
      <c r="A22" s="1"/>
      <c r="B22" s="39"/>
      <c r="C22" s="39"/>
      <c r="D22" s="45"/>
    </row>
    <row r="23" spans="1:5" ht="15.75">
      <c r="A23" s="1"/>
      <c r="B23" s="57" t="s">
        <v>81</v>
      </c>
      <c r="C23" s="57"/>
      <c r="D23" s="45"/>
    </row>
    <row r="24" spans="1:5" ht="15.75">
      <c r="A24" s="1"/>
      <c r="B24" s="57" t="s">
        <v>82</v>
      </c>
      <c r="C24" s="57">
        <v>10963.97</v>
      </c>
      <c r="D24" s="45"/>
    </row>
    <row r="25" spans="1:5" ht="15.75">
      <c r="A25" s="1"/>
      <c r="B25" s="58" t="s">
        <v>83</v>
      </c>
      <c r="C25" s="58">
        <v>11169.87</v>
      </c>
      <c r="D25" s="45"/>
    </row>
    <row r="26" spans="1:5" ht="15.75">
      <c r="A26" s="1"/>
      <c r="B26" s="57" t="s">
        <v>84</v>
      </c>
      <c r="C26" s="57">
        <f>C25-C24</f>
        <v>205.90000000000146</v>
      </c>
      <c r="D26" s="45"/>
    </row>
    <row r="27" spans="1:5" ht="15.75">
      <c r="A27" s="1"/>
      <c r="B27" s="39"/>
      <c r="C27" s="39"/>
      <c r="D27" s="45"/>
    </row>
    <row r="28" spans="1:5" ht="15.75">
      <c r="A28" s="1"/>
      <c r="B28" s="39"/>
      <c r="C28" s="39"/>
      <c r="D28" s="45"/>
    </row>
    <row r="29" spans="1:5" ht="15.75">
      <c r="A29" s="1"/>
      <c r="B29" s="39"/>
      <c r="C29" s="39"/>
      <c r="D29" s="45"/>
    </row>
    <row r="30" spans="1:5" ht="15.75">
      <c r="A30" s="1" t="s">
        <v>85</v>
      </c>
      <c r="B30" s="39" t="s">
        <v>86</v>
      </c>
      <c r="C30" s="39"/>
      <c r="D30" s="45"/>
    </row>
    <row r="31" spans="1:5" ht="15.75">
      <c r="A31" s="1"/>
      <c r="B31" s="39" t="s">
        <v>87</v>
      </c>
      <c r="C31" s="39"/>
      <c r="D31" s="45"/>
    </row>
    <row r="32" spans="1:5" ht="15.75">
      <c r="A32" s="1"/>
      <c r="B32" s="39" t="s">
        <v>88</v>
      </c>
      <c r="C32" s="39"/>
      <c r="D32" s="45"/>
    </row>
    <row r="33" spans="1:4" ht="15.75">
      <c r="A33" s="1"/>
      <c r="B33" s="39"/>
      <c r="C33" s="39"/>
      <c r="D33" s="45"/>
    </row>
    <row r="34" spans="1:4" ht="15.75">
      <c r="A34" s="1"/>
      <c r="B34" s="39"/>
      <c r="C34" s="39"/>
      <c r="D34" s="45"/>
    </row>
    <row r="35" spans="1:4" ht="15.75">
      <c r="A35" s="1"/>
      <c r="B35" s="39" t="s">
        <v>89</v>
      </c>
      <c r="C35" s="39"/>
      <c r="D35" s="45"/>
    </row>
    <row r="36" spans="1:4" ht="15.75">
      <c r="A36" s="1"/>
      <c r="B36" s="39"/>
      <c r="C36" s="39"/>
      <c r="D36" s="45"/>
    </row>
    <row r="37" spans="1:4" ht="15.75">
      <c r="A37" s="1"/>
      <c r="B37" s="39"/>
      <c r="C37" s="39"/>
      <c r="D37" s="45"/>
    </row>
    <row r="38" spans="1:4" ht="15.75">
      <c r="A38" s="1"/>
      <c r="B38" s="39"/>
      <c r="C38" s="39"/>
      <c r="D38" s="45"/>
    </row>
    <row r="39" spans="1:4" ht="15.75">
      <c r="A39" s="1"/>
      <c r="B39" s="39"/>
      <c r="C39" s="39"/>
      <c r="D39" s="4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2023-03-02T10:42:44Z</dcterms:modified>
</cp:coreProperties>
</file>