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externalReferences>
    <externalReference r:id="rId6"/>
  </externalReferences>
  <definedNames>
    <definedName name="_xlnm.Print_Area" localSheetId="0">'1кв'!$A$1:$E$50</definedName>
    <definedName name="_xlnm.Print_Area" localSheetId="1">'2кв'!$A$1:$E$49</definedName>
    <definedName name="_xlnm.Print_Area" localSheetId="2">'3кв'!$A$1:$E$49</definedName>
    <definedName name="_xlnm.Print_Area" localSheetId="3">'4кв'!$A$1:$E$48</definedName>
    <definedName name="_xlnm.Print_Area" localSheetId="4">отчет!$A$1:$C$35</definedName>
  </definedNames>
  <calcPr calcId="124519"/>
</workbook>
</file>

<file path=xl/calcChain.xml><?xml version="1.0" encoding="utf-8"?>
<calcChain xmlns="http://schemas.openxmlformats.org/spreadsheetml/2006/main">
  <c r="C8" i="24"/>
  <c r="E25" i="23" l="1"/>
  <c r="C15" i="24" s="1"/>
  <c r="E24" i="23"/>
  <c r="C14" i="24" s="1"/>
  <c r="C9" l="1"/>
  <c r="C6"/>
  <c r="C23"/>
  <c r="E23" i="23" l="1"/>
  <c r="E22"/>
  <c r="E26" l="1"/>
  <c r="B47" s="1"/>
  <c r="E23" i="22"/>
  <c r="E22"/>
  <c r="E26" s="1"/>
  <c r="B48" s="1"/>
  <c r="E23" i="21" l="1"/>
  <c r="E22"/>
  <c r="E26" s="1"/>
  <c r="B48" s="1"/>
  <c r="E23" i="20" l="1"/>
  <c r="C13" i="24" s="1"/>
  <c r="E24" i="20" l="1"/>
  <c r="C12" i="24" s="1"/>
  <c r="E22" i="20"/>
  <c r="C11" i="24" l="1"/>
  <c r="C17" s="1"/>
  <c r="C18" s="1"/>
  <c r="D18" s="1"/>
  <c r="E27" i="20"/>
  <c r="B49" s="1"/>
  <c r="B50" s="1"/>
  <c r="B45" i="21" s="1"/>
  <c r="B49" s="1"/>
  <c r="B45" i="22" s="1"/>
  <c r="B49" s="1"/>
  <c r="B44" i="23" s="1"/>
  <c r="B48" s="1"/>
</calcChain>
</file>

<file path=xl/sharedStrings.xml><?xml version="1.0" encoding="utf-8"?>
<sst xmlns="http://schemas.openxmlformats.org/spreadsheetml/2006/main" count="248" uniqueCount="90">
  <si>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</si>
  <si>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</si>
  <si>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</si>
  <si>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</si>
  <si>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</si>
  <si>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</si>
  <si>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</si>
  <si>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</si>
  <si>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</si>
  <si>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</si>
  <si>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</si>
  <si>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</si>
  <si>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</si>
  <si>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</si>
  <si>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</si>
  <si>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</si>
  <si>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</si>
  <si>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</si>
  <si>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</si>
  <si>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</si>
  <si>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</si>
  <si>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</si>
  <si>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</si>
  <si>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</si>
  <si>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</si>
  <si>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</si>
  <si>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Лесная, д. 4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</si>
  <si>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Субботиной Ольги Валерьевны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</si>
  <si>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№36 от 29.04.2015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</si>
  <si>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</si>
  <si>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</si>
  <si>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Субботиной О.В.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</si>
  <si>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</si>
  <si>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</si>
  <si>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</si>
  <si>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</si>
  <si>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</si>
  <si>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№38 от   01.04.2015 г.</t>
    </r>
  </si>
  <si>
    <t>Общая площадь квартир - 355 м2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</si>
  <si>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</si>
  <si>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</si>
  <si>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</si>
  <si>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</si>
  <si>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</si>
  <si>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>1 квартал</t>
  </si>
  <si>
    <t>Услуги по содержанию многоквартирного дома</t>
  </si>
  <si>
    <t>Предъявлено населению 19937,94 руб.</t>
  </si>
  <si>
    <t xml:space="preserve">Обработка подъездов хлорсодержащими растворами опрыскивание 1 раз в неделю 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</si>
  <si>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</si>
  <si>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</si>
  <si>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двадцать тысяч сто девяносто четыре рубля 53 копейки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</si>
  <si>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</si>
  <si>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</si>
  <si>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</si>
  <si>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семнадцать тысяч семьсот тридцать два рубля 25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</si>
  <si>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</si>
  <si>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</si>
  <si>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</si>
  <si>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девятнадцать тысяч четыреста двадцать  пять рублей 60 копеек</t>
  </si>
  <si>
    <t>Предъявлено населению 21249,39 руб.</t>
  </si>
  <si>
    <t>за 4 квартал 2022 года</t>
  </si>
  <si>
    <t>"31" 12 2022 г.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</si>
  <si>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</si>
  <si>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</si>
  <si>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</si>
  <si>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</si>
  <si>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</si>
  <si>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</si>
  <si>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</si>
  <si>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</si>
  <si>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</si>
  <si>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</si>
  <si>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</si>
  <si>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</si>
  <si>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</si>
  <si>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</si>
  <si>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</si>
  <si>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</si>
  <si>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</si>
  <si>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</si>
  <si>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</si>
  <si>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</si>
  <si>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</si>
  <si>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Лесная, д.4</t>
  </si>
  <si>
    <t>4 квартал</t>
  </si>
  <si>
    <t>Сварка ввода отопления (кв.5)</t>
  </si>
  <si>
    <t>ч/ч</t>
  </si>
  <si>
    <t xml:space="preserve">           2. Всего за период с "01" 10 2022 г. по "31" 12 2022 г. выполнено работ (оказано услуг) на общую сумму двадцать три тысячи пятьсот шестьдесят три рубля 38 копеек.</t>
  </si>
  <si>
    <t>Начислено всего 82374,66</t>
  </si>
  <si>
    <t>Непредвиденные работы 8ч/ч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</si>
</sst>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8" fillId="0" borderId="0"/>
    <xf numFmtId="0" fontId="19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4" fillId="0" borderId="0" xfId="0" applyFont="1"/>
    <xf numFmtId="0" fontId="2" fillId="0" borderId="0" xfId="0" applyFont="1" applyAlignment="1">
      <alignment wrapText="1"/>
    </xf>
    <xf numFmtId="164" fontId="4" fillId="0" borderId="0" xfId="1" applyNumberFormat="1" applyFont="1" applyBorder="1"/>
    <xf numFmtId="164" fontId="4" fillId="0" borderId="0" xfId="1" applyNumberFormat="1" applyFont="1" applyBorder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13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/>
      <sheetData sheetId="1">
        <row r="24">
          <cell r="E24">
            <v>3662.66</v>
          </cell>
        </row>
      </sheetData>
      <sheetData sheetId="2"/>
      <sheetData sheetId="3">
        <row r="48">
          <cell r="B48">
            <v>-69417.98000000001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view="pageBreakPreview" topLeftCell="A19" zoomScale="110" zoomScaleSheetLayoutView="110" workbookViewId="0">
      <selection activeCell="B50" sqref="B5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0" customHeight="1">
      <c r="A2" s="68" t="s">
        <v>12</v>
      </c>
      <c r="B2" s="69"/>
      <c r="C2" s="69"/>
      <c r="D2" s="69"/>
      <c r="E2" s="69"/>
    </row>
    <row r="3" spans="1:5">
      <c r="A3" s="70" t="s">
        <v>48</v>
      </c>
      <c r="B3" s="70"/>
      <c r="C3" s="70"/>
      <c r="D3" s="70"/>
      <c r="E3" s="70"/>
    </row>
    <row r="4" spans="1:5" s="1" customFormat="1" ht="21.6" customHeight="1">
      <c r="A4" s="22" t="s">
        <v>13</v>
      </c>
      <c r="B4" s="4"/>
      <c r="C4" s="4"/>
      <c r="D4" s="72" t="s">
        <v>49</v>
      </c>
      <c r="E4" s="72"/>
    </row>
    <row r="5" spans="1:5">
      <c r="A5" s="30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1" t="s">
        <v>26</v>
      </c>
      <c r="B7" s="71"/>
      <c r="C7" s="71"/>
      <c r="D7" s="71"/>
      <c r="E7" s="71"/>
    </row>
    <row r="8" spans="1:5">
      <c r="A8" s="77" t="s">
        <v>1</v>
      </c>
      <c r="B8" s="77"/>
      <c r="C8" s="77"/>
      <c r="D8" s="77"/>
      <c r="E8" s="77"/>
    </row>
    <row r="9" spans="1:5">
      <c r="A9" s="66" t="s">
        <v>27</v>
      </c>
      <c r="B9" s="66"/>
      <c r="C9" s="66"/>
      <c r="D9" s="66"/>
      <c r="E9" s="66"/>
    </row>
    <row r="10" spans="1:5" ht="25.5" customHeight="1">
      <c r="A10" s="80" t="s">
        <v>14</v>
      </c>
      <c r="B10" s="81"/>
      <c r="C10" s="81"/>
      <c r="D10" s="81"/>
      <c r="E10" s="81"/>
    </row>
    <row r="11" spans="1:5" ht="30" customHeight="1">
      <c r="A11" s="66" t="s">
        <v>28</v>
      </c>
      <c r="B11" s="66"/>
      <c r="C11" s="66"/>
      <c r="D11" s="66"/>
      <c r="E11" s="66"/>
    </row>
    <row r="12" spans="1:5">
      <c r="A12" s="77" t="s">
        <v>15</v>
      </c>
      <c r="B12" s="78"/>
      <c r="C12" s="78"/>
      <c r="D12" s="78"/>
      <c r="E12" s="78"/>
    </row>
    <row r="13" spans="1:5">
      <c r="A13" s="66" t="s">
        <v>22</v>
      </c>
      <c r="B13" s="66"/>
      <c r="C13" s="66"/>
      <c r="D13" s="66"/>
      <c r="E13" s="66"/>
    </row>
    <row r="14" spans="1:5">
      <c r="A14" s="77" t="s">
        <v>2</v>
      </c>
      <c r="B14" s="78"/>
      <c r="C14" s="78"/>
      <c r="D14" s="78"/>
      <c r="E14" s="78"/>
    </row>
    <row r="15" spans="1:5">
      <c r="A15" s="66" t="s">
        <v>23</v>
      </c>
      <c r="B15" s="66"/>
      <c r="C15" s="66"/>
      <c r="D15" s="66"/>
      <c r="E15" s="66"/>
    </row>
    <row r="16" spans="1:5">
      <c r="A16" s="77" t="s">
        <v>16</v>
      </c>
      <c r="B16" s="78"/>
      <c r="C16" s="78"/>
      <c r="D16" s="78"/>
      <c r="E16" s="78"/>
    </row>
    <row r="17" spans="1:7" ht="27" customHeight="1">
      <c r="A17" s="66" t="s">
        <v>17</v>
      </c>
      <c r="B17" s="66"/>
      <c r="C17" s="66"/>
      <c r="D17" s="66"/>
      <c r="E17" s="66"/>
    </row>
    <row r="18" spans="1:7" ht="58.5" customHeight="1">
      <c r="A18" s="66" t="s">
        <v>37</v>
      </c>
      <c r="B18" s="66"/>
      <c r="C18" s="66"/>
      <c r="D18" s="66"/>
      <c r="E18" s="66"/>
    </row>
    <row r="19" spans="1:7" ht="29.25" customHeight="1">
      <c r="A19" s="73" t="s">
        <v>29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355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4" t="s">
        <v>45</v>
      </c>
      <c r="B22" s="9" t="s">
        <v>35</v>
      </c>
      <c r="C22" s="3" t="s">
        <v>4</v>
      </c>
      <c r="D22" s="3">
        <v>13.05</v>
      </c>
      <c r="E22" s="8">
        <f>D22*F20*G20</f>
        <v>13898.25</v>
      </c>
    </row>
    <row r="23" spans="1:7" ht="45">
      <c r="A23" s="7" t="s">
        <v>47</v>
      </c>
      <c r="B23" s="9" t="s">
        <v>44</v>
      </c>
      <c r="C23" s="3" t="s">
        <v>4</v>
      </c>
      <c r="D23" s="3"/>
      <c r="E23" s="8">
        <f>790.76*3</f>
        <v>2372.2799999999997</v>
      </c>
    </row>
    <row r="24" spans="1:7">
      <c r="A24" s="7" t="s">
        <v>43</v>
      </c>
      <c r="B24" s="9" t="s">
        <v>24</v>
      </c>
      <c r="C24" s="3" t="s">
        <v>4</v>
      </c>
      <c r="D24" s="3">
        <v>3.6</v>
      </c>
      <c r="E24" s="8">
        <f>D24*F20*G20</f>
        <v>3834</v>
      </c>
    </row>
    <row r="25" spans="1:7">
      <c r="A25" s="25" t="s">
        <v>32</v>
      </c>
      <c r="B25" s="9" t="s">
        <v>44</v>
      </c>
      <c r="C25" s="3" t="s">
        <v>33</v>
      </c>
      <c r="D25" s="3"/>
      <c r="E25" s="8">
        <v>90</v>
      </c>
    </row>
    <row r="26" spans="1:7">
      <c r="A26" s="23"/>
      <c r="B26" s="9"/>
      <c r="C26" s="3"/>
      <c r="D26" s="3"/>
      <c r="E26" s="8"/>
    </row>
    <row r="27" spans="1:7" s="13" customFormat="1" ht="14.25">
      <c r="A27" s="26" t="s">
        <v>25</v>
      </c>
      <c r="B27" s="10"/>
      <c r="C27" s="11"/>
      <c r="D27" s="11"/>
      <c r="E27" s="12">
        <f>SUM(E22:E26)</f>
        <v>20194.53</v>
      </c>
    </row>
    <row r="29" spans="1:7" ht="31.5" customHeight="1">
      <c r="A29" s="74" t="s">
        <v>50</v>
      </c>
      <c r="B29" s="74"/>
      <c r="C29" s="74"/>
      <c r="D29" s="74"/>
      <c r="E29" s="74"/>
    </row>
    <row r="30" spans="1:7" ht="31.5" customHeight="1">
      <c r="A30" s="66" t="s">
        <v>21</v>
      </c>
      <c r="B30" s="66"/>
      <c r="C30" s="66"/>
      <c r="D30" s="66"/>
      <c r="E30" s="66"/>
    </row>
    <row r="31" spans="1:7">
      <c r="A31" s="66" t="s">
        <v>20</v>
      </c>
      <c r="B31" s="66"/>
      <c r="C31" s="66"/>
      <c r="D31" s="66"/>
      <c r="E31" s="66"/>
    </row>
    <row r="32" spans="1:7" ht="31.5" customHeight="1">
      <c r="A32" s="66" t="s">
        <v>34</v>
      </c>
      <c r="B32" s="66"/>
      <c r="C32" s="66"/>
      <c r="D32" s="66"/>
      <c r="E32" s="66"/>
    </row>
    <row r="33" spans="1:5">
      <c r="A33" s="66" t="s">
        <v>18</v>
      </c>
      <c r="B33" s="66"/>
      <c r="C33" s="66"/>
      <c r="D33" s="66"/>
      <c r="E33" s="66"/>
    </row>
    <row r="34" spans="1:5">
      <c r="A34" s="27"/>
      <c r="B34" s="27"/>
      <c r="C34" s="27"/>
      <c r="D34" s="27"/>
      <c r="E34" s="27"/>
    </row>
    <row r="35" spans="1:5">
      <c r="A35" s="27"/>
      <c r="B35" s="27"/>
      <c r="C35" s="27"/>
      <c r="D35" s="27"/>
      <c r="E35" s="27"/>
    </row>
    <row r="36" spans="1:5">
      <c r="A36" s="82" t="s">
        <v>5</v>
      </c>
      <c r="B36" s="82"/>
      <c r="C36" s="82"/>
      <c r="D36" s="82"/>
      <c r="E36" s="82"/>
    </row>
    <row r="37" spans="1:5">
      <c r="A37" s="66" t="s">
        <v>18</v>
      </c>
      <c r="B37" s="66"/>
      <c r="C37" s="66"/>
      <c r="D37" s="66"/>
      <c r="E37" s="66"/>
    </row>
    <row r="38" spans="1:5">
      <c r="A38" s="79" t="s">
        <v>30</v>
      </c>
      <c r="B38" s="79"/>
      <c r="C38" s="79"/>
      <c r="D38" s="79"/>
      <c r="E38" s="5"/>
    </row>
    <row r="39" spans="1:5">
      <c r="B39" s="76" t="s">
        <v>19</v>
      </c>
      <c r="C39" s="76"/>
      <c r="D39" s="76"/>
      <c r="E39" s="6" t="s">
        <v>6</v>
      </c>
    </row>
    <row r="40" spans="1:5">
      <c r="A40" s="29"/>
      <c r="B40" s="29"/>
      <c r="C40" s="29"/>
      <c r="D40" s="29"/>
      <c r="E40" s="29"/>
    </row>
    <row r="41" spans="1:5">
      <c r="A41" s="75" t="s">
        <v>31</v>
      </c>
      <c r="B41" s="75"/>
      <c r="C41" s="75"/>
      <c r="D41" s="75"/>
      <c r="E41" s="5"/>
    </row>
    <row r="42" spans="1:5">
      <c r="B42" s="76" t="s">
        <v>19</v>
      </c>
      <c r="C42" s="76"/>
      <c r="D42" s="76"/>
      <c r="E42" s="6" t="s">
        <v>6</v>
      </c>
    </row>
    <row r="44" spans="1:5">
      <c r="A44" s="17" t="s">
        <v>38</v>
      </c>
    </row>
    <row r="45" spans="1:5">
      <c r="A45" s="13" t="s">
        <v>36</v>
      </c>
    </row>
    <row r="46" spans="1:5">
      <c r="A46" s="2" t="s">
        <v>42</v>
      </c>
      <c r="B46" s="14">
        <v>4700.88</v>
      </c>
    </row>
    <row r="47" spans="1:5" ht="26.25">
      <c r="A47" s="18" t="s">
        <v>46</v>
      </c>
      <c r="B47" s="19"/>
    </row>
    <row r="48" spans="1:5" ht="17.25" customHeight="1">
      <c r="A48" s="2" t="s">
        <v>39</v>
      </c>
      <c r="B48" s="20">
        <v>19937.939999999999</v>
      </c>
    </row>
    <row r="49" spans="1:2" ht="30">
      <c r="A49" s="28" t="s">
        <v>40</v>
      </c>
      <c r="B49" s="20">
        <f>E27</f>
        <v>20194.53</v>
      </c>
    </row>
    <row r="50" spans="1:2">
      <c r="A50" s="15" t="s">
        <v>41</v>
      </c>
      <c r="B50" s="21">
        <f>B46+B48-B49</f>
        <v>4444.2900000000009</v>
      </c>
    </row>
    <row r="52" spans="1:2">
      <c r="B52" s="16"/>
    </row>
  </sheetData>
  <mergeCells count="30">
    <mergeCell ref="A41:D41"/>
    <mergeCell ref="B42:D42"/>
    <mergeCell ref="A14:E14"/>
    <mergeCell ref="A8:E8"/>
    <mergeCell ref="A37:E37"/>
    <mergeCell ref="A38:D38"/>
    <mergeCell ref="B39:D39"/>
    <mergeCell ref="A9:E9"/>
    <mergeCell ref="A10:E10"/>
    <mergeCell ref="A11:E11"/>
    <mergeCell ref="A12:E12"/>
    <mergeCell ref="A13:E13"/>
    <mergeCell ref="A33:E33"/>
    <mergeCell ref="A36:E36"/>
    <mergeCell ref="A15:E15"/>
    <mergeCell ref="A16:E16"/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9:E2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19" zoomScale="110" zoomScaleSheetLayoutView="110" workbookViewId="0">
      <selection activeCell="A28" sqref="A28:E2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0" customHeight="1">
      <c r="A2" s="68" t="s">
        <v>12</v>
      </c>
      <c r="B2" s="69"/>
      <c r="C2" s="69"/>
      <c r="D2" s="69"/>
      <c r="E2" s="69"/>
    </row>
    <row r="3" spans="1:5">
      <c r="A3" s="70" t="s">
        <v>51</v>
      </c>
      <c r="B3" s="70"/>
      <c r="C3" s="70"/>
      <c r="D3" s="70"/>
      <c r="E3" s="70"/>
    </row>
    <row r="4" spans="1:5" s="1" customFormat="1" ht="21.6" customHeight="1">
      <c r="A4" s="22" t="s">
        <v>13</v>
      </c>
      <c r="B4" s="4"/>
      <c r="C4" s="4"/>
      <c r="D4" s="72" t="s">
        <v>52</v>
      </c>
      <c r="E4" s="72"/>
    </row>
    <row r="5" spans="1:5">
      <c r="A5" s="34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1" t="s">
        <v>26</v>
      </c>
      <c r="B7" s="71"/>
      <c r="C7" s="71"/>
      <c r="D7" s="71"/>
      <c r="E7" s="71"/>
    </row>
    <row r="8" spans="1:5">
      <c r="A8" s="77" t="s">
        <v>1</v>
      </c>
      <c r="B8" s="77"/>
      <c r="C8" s="77"/>
      <c r="D8" s="77"/>
      <c r="E8" s="77"/>
    </row>
    <row r="9" spans="1:5">
      <c r="A9" s="66" t="s">
        <v>27</v>
      </c>
      <c r="B9" s="66"/>
      <c r="C9" s="66"/>
      <c r="D9" s="66"/>
      <c r="E9" s="66"/>
    </row>
    <row r="10" spans="1:5" ht="25.5" customHeight="1">
      <c r="A10" s="80" t="s">
        <v>14</v>
      </c>
      <c r="B10" s="81"/>
      <c r="C10" s="81"/>
      <c r="D10" s="81"/>
      <c r="E10" s="81"/>
    </row>
    <row r="11" spans="1:5" ht="30" customHeight="1">
      <c r="A11" s="66" t="s">
        <v>28</v>
      </c>
      <c r="B11" s="66"/>
      <c r="C11" s="66"/>
      <c r="D11" s="66"/>
      <c r="E11" s="66"/>
    </row>
    <row r="12" spans="1:5">
      <c r="A12" s="77" t="s">
        <v>15</v>
      </c>
      <c r="B12" s="78"/>
      <c r="C12" s="78"/>
      <c r="D12" s="78"/>
      <c r="E12" s="78"/>
    </row>
    <row r="13" spans="1:5">
      <c r="A13" s="66" t="s">
        <v>22</v>
      </c>
      <c r="B13" s="66"/>
      <c r="C13" s="66"/>
      <c r="D13" s="66"/>
      <c r="E13" s="66"/>
    </row>
    <row r="14" spans="1:5">
      <c r="A14" s="77" t="s">
        <v>2</v>
      </c>
      <c r="B14" s="78"/>
      <c r="C14" s="78"/>
      <c r="D14" s="78"/>
      <c r="E14" s="78"/>
    </row>
    <row r="15" spans="1:5">
      <c r="A15" s="66" t="s">
        <v>23</v>
      </c>
      <c r="B15" s="66"/>
      <c r="C15" s="66"/>
      <c r="D15" s="66"/>
      <c r="E15" s="66"/>
    </row>
    <row r="16" spans="1:5">
      <c r="A16" s="77" t="s">
        <v>16</v>
      </c>
      <c r="B16" s="78"/>
      <c r="C16" s="78"/>
      <c r="D16" s="78"/>
      <c r="E16" s="78"/>
    </row>
    <row r="17" spans="1:7" ht="27" customHeight="1">
      <c r="A17" s="66" t="s">
        <v>17</v>
      </c>
      <c r="B17" s="66"/>
      <c r="C17" s="66"/>
      <c r="D17" s="66"/>
      <c r="E17" s="66"/>
    </row>
    <row r="18" spans="1:7" ht="58.5" customHeight="1">
      <c r="A18" s="66" t="s">
        <v>37</v>
      </c>
      <c r="B18" s="66"/>
      <c r="C18" s="66"/>
      <c r="D18" s="66"/>
      <c r="E18" s="66"/>
    </row>
    <row r="19" spans="1:7" ht="29.25" customHeight="1">
      <c r="A19" s="73" t="s">
        <v>29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355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4" t="s">
        <v>45</v>
      </c>
      <c r="B22" s="9" t="s">
        <v>35</v>
      </c>
      <c r="C22" s="3" t="s">
        <v>4</v>
      </c>
      <c r="D22" s="3">
        <v>13.05</v>
      </c>
      <c r="E22" s="8">
        <f>D22*F20*G20</f>
        <v>13898.25</v>
      </c>
    </row>
    <row r="23" spans="1:7">
      <c r="A23" s="7" t="s">
        <v>43</v>
      </c>
      <c r="B23" s="9" t="s">
        <v>24</v>
      </c>
      <c r="C23" s="3" t="s">
        <v>4</v>
      </c>
      <c r="D23" s="3">
        <v>3.6</v>
      </c>
      <c r="E23" s="8">
        <f>D23*F20*G20</f>
        <v>3834</v>
      </c>
    </row>
    <row r="24" spans="1:7">
      <c r="A24" s="25" t="s">
        <v>32</v>
      </c>
      <c r="B24" s="9" t="s">
        <v>53</v>
      </c>
      <c r="C24" s="3" t="s">
        <v>33</v>
      </c>
      <c r="D24" s="3"/>
      <c r="E24" s="8">
        <v>0</v>
      </c>
    </row>
    <row r="25" spans="1:7">
      <c r="A25" s="23"/>
      <c r="B25" s="9"/>
      <c r="C25" s="3"/>
      <c r="D25" s="3"/>
      <c r="E25" s="8"/>
    </row>
    <row r="26" spans="1:7" s="13" customFormat="1" ht="14.25">
      <c r="A26" s="26" t="s">
        <v>25</v>
      </c>
      <c r="B26" s="10"/>
      <c r="C26" s="11"/>
      <c r="D26" s="11"/>
      <c r="E26" s="12">
        <f>SUM(E22:E25)</f>
        <v>17732.25</v>
      </c>
    </row>
    <row r="28" spans="1:7" ht="31.5" customHeight="1">
      <c r="A28" s="74" t="s">
        <v>54</v>
      </c>
      <c r="B28" s="74"/>
      <c r="C28" s="74"/>
      <c r="D28" s="74"/>
      <c r="E28" s="74"/>
    </row>
    <row r="29" spans="1:7" ht="31.5" customHeight="1">
      <c r="A29" s="66" t="s">
        <v>21</v>
      </c>
      <c r="B29" s="66"/>
      <c r="C29" s="66"/>
      <c r="D29" s="66"/>
      <c r="E29" s="66"/>
    </row>
    <row r="30" spans="1:7">
      <c r="A30" s="66" t="s">
        <v>20</v>
      </c>
      <c r="B30" s="66"/>
      <c r="C30" s="66"/>
      <c r="D30" s="66"/>
      <c r="E30" s="66"/>
    </row>
    <row r="31" spans="1:7" ht="31.5" customHeight="1">
      <c r="A31" s="66" t="s">
        <v>34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5">
      <c r="A33" s="31"/>
      <c r="B33" s="31"/>
      <c r="C33" s="31"/>
      <c r="D33" s="31"/>
      <c r="E33" s="31"/>
    </row>
    <row r="34" spans="1:5">
      <c r="A34" s="31"/>
      <c r="B34" s="31"/>
      <c r="C34" s="31"/>
      <c r="D34" s="31"/>
      <c r="E34" s="31"/>
    </row>
    <row r="35" spans="1:5">
      <c r="A35" s="82" t="s">
        <v>5</v>
      </c>
      <c r="B35" s="82"/>
      <c r="C35" s="82"/>
      <c r="D35" s="82"/>
      <c r="E35" s="82"/>
    </row>
    <row r="36" spans="1:5">
      <c r="A36" s="66" t="s">
        <v>18</v>
      </c>
      <c r="B36" s="66"/>
      <c r="C36" s="66"/>
      <c r="D36" s="66"/>
      <c r="E36" s="66"/>
    </row>
    <row r="37" spans="1:5">
      <c r="A37" s="79" t="s">
        <v>30</v>
      </c>
      <c r="B37" s="79"/>
      <c r="C37" s="79"/>
      <c r="D37" s="79"/>
      <c r="E37" s="5"/>
    </row>
    <row r="38" spans="1:5">
      <c r="B38" s="76" t="s">
        <v>19</v>
      </c>
      <c r="C38" s="76"/>
      <c r="D38" s="76"/>
      <c r="E38" s="6" t="s">
        <v>6</v>
      </c>
    </row>
    <row r="39" spans="1:5">
      <c r="A39" s="33"/>
      <c r="B39" s="33"/>
      <c r="C39" s="33"/>
      <c r="D39" s="33"/>
      <c r="E39" s="33"/>
    </row>
    <row r="40" spans="1:5">
      <c r="A40" s="75" t="s">
        <v>31</v>
      </c>
      <c r="B40" s="75"/>
      <c r="C40" s="75"/>
      <c r="D40" s="75"/>
      <c r="E40" s="5"/>
    </row>
    <row r="41" spans="1:5">
      <c r="B41" s="76" t="s">
        <v>19</v>
      </c>
      <c r="C41" s="76"/>
      <c r="D41" s="76"/>
      <c r="E41" s="6" t="s">
        <v>6</v>
      </c>
    </row>
    <row r="43" spans="1:5">
      <c r="A43" s="17" t="s">
        <v>38</v>
      </c>
    </row>
    <row r="44" spans="1:5">
      <c r="A44" s="13" t="s">
        <v>36</v>
      </c>
    </row>
    <row r="45" spans="1:5">
      <c r="A45" s="2" t="s">
        <v>42</v>
      </c>
      <c r="B45" s="14">
        <f>'1кв'!B50</f>
        <v>4444.2900000000009</v>
      </c>
    </row>
    <row r="46" spans="1:5" ht="26.25">
      <c r="A46" s="18" t="s">
        <v>46</v>
      </c>
      <c r="B46" s="19"/>
    </row>
    <row r="47" spans="1:5" ht="17.25" customHeight="1">
      <c r="A47" s="2" t="s">
        <v>39</v>
      </c>
      <c r="B47" s="20">
        <v>19937.939999999999</v>
      </c>
    </row>
    <row r="48" spans="1:5" ht="30">
      <c r="A48" s="32" t="s">
        <v>40</v>
      </c>
      <c r="B48" s="20">
        <f>E26</f>
        <v>17732.25</v>
      </c>
    </row>
    <row r="49" spans="1:2">
      <c r="A49" s="15" t="s">
        <v>41</v>
      </c>
      <c r="B49" s="21">
        <f>B45+B47-B48</f>
        <v>6649.98</v>
      </c>
    </row>
    <row r="51" spans="1:2">
      <c r="B51" s="16"/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21" zoomScaleSheetLayoutView="100" workbookViewId="0">
      <selection activeCell="B48" sqref="B4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0" customHeight="1">
      <c r="A2" s="68" t="s">
        <v>12</v>
      </c>
      <c r="B2" s="69"/>
      <c r="C2" s="69"/>
      <c r="D2" s="69"/>
      <c r="E2" s="69"/>
    </row>
    <row r="3" spans="1:5">
      <c r="A3" s="70" t="s">
        <v>55</v>
      </c>
      <c r="B3" s="70"/>
      <c r="C3" s="70"/>
      <c r="D3" s="70"/>
      <c r="E3" s="70"/>
    </row>
    <row r="4" spans="1:5" s="1" customFormat="1" ht="21.6" customHeight="1">
      <c r="A4" s="22" t="s">
        <v>13</v>
      </c>
      <c r="B4" s="4"/>
      <c r="C4" s="4"/>
      <c r="D4" s="72" t="s">
        <v>56</v>
      </c>
      <c r="E4" s="72"/>
    </row>
    <row r="5" spans="1:5">
      <c r="A5" s="38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1" t="s">
        <v>26</v>
      </c>
      <c r="B7" s="71"/>
      <c r="C7" s="71"/>
      <c r="D7" s="71"/>
      <c r="E7" s="71"/>
    </row>
    <row r="8" spans="1:5">
      <c r="A8" s="77" t="s">
        <v>1</v>
      </c>
      <c r="B8" s="77"/>
      <c r="C8" s="77"/>
      <c r="D8" s="77"/>
      <c r="E8" s="77"/>
    </row>
    <row r="9" spans="1:5">
      <c r="A9" s="66" t="s">
        <v>27</v>
      </c>
      <c r="B9" s="66"/>
      <c r="C9" s="66"/>
      <c r="D9" s="66"/>
      <c r="E9" s="66"/>
    </row>
    <row r="10" spans="1:5" ht="25.5" customHeight="1">
      <c r="A10" s="80" t="s">
        <v>14</v>
      </c>
      <c r="B10" s="81"/>
      <c r="C10" s="81"/>
      <c r="D10" s="81"/>
      <c r="E10" s="81"/>
    </row>
    <row r="11" spans="1:5" ht="30" customHeight="1">
      <c r="A11" s="66" t="s">
        <v>28</v>
      </c>
      <c r="B11" s="66"/>
      <c r="C11" s="66"/>
      <c r="D11" s="66"/>
      <c r="E11" s="66"/>
    </row>
    <row r="12" spans="1:5">
      <c r="A12" s="77" t="s">
        <v>15</v>
      </c>
      <c r="B12" s="78"/>
      <c r="C12" s="78"/>
      <c r="D12" s="78"/>
      <c r="E12" s="78"/>
    </row>
    <row r="13" spans="1:5">
      <c r="A13" s="66" t="s">
        <v>22</v>
      </c>
      <c r="B13" s="66"/>
      <c r="C13" s="66"/>
      <c r="D13" s="66"/>
      <c r="E13" s="66"/>
    </row>
    <row r="14" spans="1:5">
      <c r="A14" s="77" t="s">
        <v>2</v>
      </c>
      <c r="B14" s="78"/>
      <c r="C14" s="78"/>
      <c r="D14" s="78"/>
      <c r="E14" s="78"/>
    </row>
    <row r="15" spans="1:5">
      <c r="A15" s="66" t="s">
        <v>23</v>
      </c>
      <c r="B15" s="66"/>
      <c r="C15" s="66"/>
      <c r="D15" s="66"/>
      <c r="E15" s="66"/>
    </row>
    <row r="16" spans="1:5">
      <c r="A16" s="77" t="s">
        <v>16</v>
      </c>
      <c r="B16" s="78"/>
      <c r="C16" s="78"/>
      <c r="D16" s="78"/>
      <c r="E16" s="78"/>
    </row>
    <row r="17" spans="1:7" ht="27" customHeight="1">
      <c r="A17" s="66" t="s">
        <v>17</v>
      </c>
      <c r="B17" s="66"/>
      <c r="C17" s="66"/>
      <c r="D17" s="66"/>
      <c r="E17" s="66"/>
    </row>
    <row r="18" spans="1:7" ht="58.5" customHeight="1">
      <c r="A18" s="66" t="s">
        <v>37</v>
      </c>
      <c r="B18" s="66"/>
      <c r="C18" s="66"/>
      <c r="D18" s="66"/>
      <c r="E18" s="66"/>
    </row>
    <row r="19" spans="1:7" ht="29.25" customHeight="1">
      <c r="A19" s="73" t="s">
        <v>29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355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4" t="s">
        <v>45</v>
      </c>
      <c r="B22" s="9" t="s">
        <v>35</v>
      </c>
      <c r="C22" s="3" t="s">
        <v>4</v>
      </c>
      <c r="D22" s="3">
        <v>14.34</v>
      </c>
      <c r="E22" s="8">
        <f>D22*F20*G20</f>
        <v>15272.099999999999</v>
      </c>
    </row>
    <row r="23" spans="1:7">
      <c r="A23" s="7" t="s">
        <v>43</v>
      </c>
      <c r="B23" s="9" t="s">
        <v>24</v>
      </c>
      <c r="C23" s="3" t="s">
        <v>4</v>
      </c>
      <c r="D23" s="3">
        <v>3.9</v>
      </c>
      <c r="E23" s="8">
        <f>D23*F20*G20</f>
        <v>4153.5</v>
      </c>
    </row>
    <row r="24" spans="1:7">
      <c r="A24" s="25" t="s">
        <v>32</v>
      </c>
      <c r="B24" s="9" t="s">
        <v>57</v>
      </c>
      <c r="C24" s="3" t="s">
        <v>33</v>
      </c>
      <c r="D24" s="3"/>
      <c r="E24" s="8">
        <v>0</v>
      </c>
    </row>
    <row r="25" spans="1:7">
      <c r="A25" s="23"/>
      <c r="B25" s="9"/>
      <c r="C25" s="3"/>
      <c r="D25" s="3"/>
      <c r="E25" s="8"/>
    </row>
    <row r="26" spans="1:7" s="13" customFormat="1" ht="14.25">
      <c r="A26" s="26" t="s">
        <v>25</v>
      </c>
      <c r="B26" s="10"/>
      <c r="C26" s="11"/>
      <c r="D26" s="11"/>
      <c r="E26" s="12">
        <f>SUM(E22:E25)</f>
        <v>19425.599999999999</v>
      </c>
    </row>
    <row r="28" spans="1:7" ht="31.5" customHeight="1">
      <c r="A28" s="74" t="s">
        <v>58</v>
      </c>
      <c r="B28" s="74"/>
      <c r="C28" s="74"/>
      <c r="D28" s="74"/>
      <c r="E28" s="74"/>
    </row>
    <row r="29" spans="1:7" ht="31.5" customHeight="1">
      <c r="A29" s="66" t="s">
        <v>21</v>
      </c>
      <c r="B29" s="66"/>
      <c r="C29" s="66"/>
      <c r="D29" s="66"/>
      <c r="E29" s="66"/>
    </row>
    <row r="30" spans="1:7">
      <c r="A30" s="66" t="s">
        <v>20</v>
      </c>
      <c r="B30" s="66"/>
      <c r="C30" s="66"/>
      <c r="D30" s="66"/>
      <c r="E30" s="66"/>
    </row>
    <row r="31" spans="1:7" ht="31.5" customHeight="1">
      <c r="A31" s="66" t="s">
        <v>34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5">
      <c r="A33" s="35"/>
      <c r="B33" s="35"/>
      <c r="C33" s="35"/>
      <c r="D33" s="35"/>
      <c r="E33" s="35"/>
    </row>
    <row r="34" spans="1:5">
      <c r="A34" s="35"/>
      <c r="B34" s="35"/>
      <c r="C34" s="35"/>
      <c r="D34" s="35"/>
      <c r="E34" s="35"/>
    </row>
    <row r="35" spans="1:5">
      <c r="A35" s="82" t="s">
        <v>5</v>
      </c>
      <c r="B35" s="82"/>
      <c r="C35" s="82"/>
      <c r="D35" s="82"/>
      <c r="E35" s="82"/>
    </row>
    <row r="36" spans="1:5">
      <c r="A36" s="66" t="s">
        <v>18</v>
      </c>
      <c r="B36" s="66"/>
      <c r="C36" s="66"/>
      <c r="D36" s="66"/>
      <c r="E36" s="66"/>
    </row>
    <row r="37" spans="1:5">
      <c r="A37" s="79" t="s">
        <v>30</v>
      </c>
      <c r="B37" s="79"/>
      <c r="C37" s="79"/>
      <c r="D37" s="79"/>
      <c r="E37" s="5"/>
    </row>
    <row r="38" spans="1:5">
      <c r="B38" s="76" t="s">
        <v>19</v>
      </c>
      <c r="C38" s="76"/>
      <c r="D38" s="76"/>
      <c r="E38" s="6" t="s">
        <v>6</v>
      </c>
    </row>
    <row r="39" spans="1:5">
      <c r="A39" s="37"/>
      <c r="B39" s="37"/>
      <c r="C39" s="37"/>
      <c r="D39" s="37"/>
      <c r="E39" s="37"/>
    </row>
    <row r="40" spans="1:5">
      <c r="A40" s="75" t="s">
        <v>31</v>
      </c>
      <c r="B40" s="75"/>
      <c r="C40" s="75"/>
      <c r="D40" s="75"/>
      <c r="E40" s="5"/>
    </row>
    <row r="41" spans="1:5">
      <c r="B41" s="76" t="s">
        <v>19</v>
      </c>
      <c r="C41" s="76"/>
      <c r="D41" s="76"/>
      <c r="E41" s="6" t="s">
        <v>6</v>
      </c>
    </row>
    <row r="43" spans="1:5">
      <c r="A43" s="17" t="s">
        <v>38</v>
      </c>
    </row>
    <row r="44" spans="1:5">
      <c r="A44" s="13" t="s">
        <v>36</v>
      </c>
    </row>
    <row r="45" spans="1:5">
      <c r="A45" s="2" t="s">
        <v>42</v>
      </c>
      <c r="B45" s="14">
        <f>'2кв'!B49</f>
        <v>6649.98</v>
      </c>
    </row>
    <row r="46" spans="1:5" ht="26.25">
      <c r="A46" s="18" t="s">
        <v>59</v>
      </c>
      <c r="B46" s="19"/>
    </row>
    <row r="47" spans="1:5" ht="17.25" customHeight="1">
      <c r="A47" s="2" t="s">
        <v>39</v>
      </c>
      <c r="B47" s="20">
        <v>20812.240000000002</v>
      </c>
    </row>
    <row r="48" spans="1:5" ht="30">
      <c r="A48" s="36" t="s">
        <v>40</v>
      </c>
      <c r="B48" s="20">
        <f>E26</f>
        <v>19425.599999999999</v>
      </c>
    </row>
    <row r="49" spans="1:2">
      <c r="A49" s="15" t="s">
        <v>41</v>
      </c>
      <c r="B49" s="21">
        <f>B45+B47-B48</f>
        <v>8036.6200000000026</v>
      </c>
    </row>
    <row r="51" spans="1:2">
      <c r="B51" s="16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34" zoomScaleSheetLayoutView="100" workbookViewId="0">
      <selection activeCell="B47" sqref="B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0" customHeight="1">
      <c r="A2" s="68" t="s">
        <v>12</v>
      </c>
      <c r="B2" s="69"/>
      <c r="C2" s="69"/>
      <c r="D2" s="69"/>
      <c r="E2" s="69"/>
    </row>
    <row r="3" spans="1:5">
      <c r="A3" s="70" t="s">
        <v>60</v>
      </c>
      <c r="B3" s="70"/>
      <c r="C3" s="70"/>
      <c r="D3" s="70"/>
      <c r="E3" s="70"/>
    </row>
    <row r="4" spans="1:5" s="1" customFormat="1" ht="21.6" customHeight="1">
      <c r="A4" s="22" t="s">
        <v>13</v>
      </c>
      <c r="B4" s="4"/>
      <c r="C4" s="4"/>
      <c r="D4" s="72" t="s">
        <v>61</v>
      </c>
      <c r="E4" s="72"/>
    </row>
    <row r="5" spans="1:5">
      <c r="A5" s="40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1" t="s">
        <v>26</v>
      </c>
      <c r="B7" s="71"/>
      <c r="C7" s="71"/>
      <c r="D7" s="71"/>
      <c r="E7" s="71"/>
    </row>
    <row r="8" spans="1:5">
      <c r="A8" s="77" t="s">
        <v>1</v>
      </c>
      <c r="B8" s="77"/>
      <c r="C8" s="77"/>
      <c r="D8" s="77"/>
      <c r="E8" s="77"/>
    </row>
    <row r="9" spans="1:5">
      <c r="A9" s="66" t="s">
        <v>27</v>
      </c>
      <c r="B9" s="66"/>
      <c r="C9" s="66"/>
      <c r="D9" s="66"/>
      <c r="E9" s="66"/>
    </row>
    <row r="10" spans="1:5" ht="25.5" customHeight="1">
      <c r="A10" s="80" t="s">
        <v>14</v>
      </c>
      <c r="B10" s="81"/>
      <c r="C10" s="81"/>
      <c r="D10" s="81"/>
      <c r="E10" s="81"/>
    </row>
    <row r="11" spans="1:5" ht="30" customHeight="1">
      <c r="A11" s="66" t="s">
        <v>28</v>
      </c>
      <c r="B11" s="66"/>
      <c r="C11" s="66"/>
      <c r="D11" s="66"/>
      <c r="E11" s="66"/>
    </row>
    <row r="12" spans="1:5">
      <c r="A12" s="77" t="s">
        <v>15</v>
      </c>
      <c r="B12" s="78"/>
      <c r="C12" s="78"/>
      <c r="D12" s="78"/>
      <c r="E12" s="78"/>
    </row>
    <row r="13" spans="1:5">
      <c r="A13" s="66" t="s">
        <v>22</v>
      </c>
      <c r="B13" s="66"/>
      <c r="C13" s="66"/>
      <c r="D13" s="66"/>
      <c r="E13" s="66"/>
    </row>
    <row r="14" spans="1:5">
      <c r="A14" s="77" t="s">
        <v>2</v>
      </c>
      <c r="B14" s="78"/>
      <c r="C14" s="78"/>
      <c r="D14" s="78"/>
      <c r="E14" s="78"/>
    </row>
    <row r="15" spans="1:5">
      <c r="A15" s="66" t="s">
        <v>23</v>
      </c>
      <c r="B15" s="66"/>
      <c r="C15" s="66"/>
      <c r="D15" s="66"/>
      <c r="E15" s="66"/>
    </row>
    <row r="16" spans="1:5">
      <c r="A16" s="77" t="s">
        <v>16</v>
      </c>
      <c r="B16" s="78"/>
      <c r="C16" s="78"/>
      <c r="D16" s="78"/>
      <c r="E16" s="78"/>
    </row>
    <row r="17" spans="1:7" ht="27" customHeight="1">
      <c r="A17" s="66" t="s">
        <v>17</v>
      </c>
      <c r="B17" s="66"/>
      <c r="C17" s="66"/>
      <c r="D17" s="66"/>
      <c r="E17" s="66"/>
    </row>
    <row r="18" spans="1:7" ht="58.5" customHeight="1">
      <c r="A18" s="66" t="s">
        <v>37</v>
      </c>
      <c r="B18" s="66"/>
      <c r="C18" s="66"/>
      <c r="D18" s="66"/>
      <c r="E18" s="66"/>
    </row>
    <row r="19" spans="1:7" ht="29.25" customHeight="1">
      <c r="A19" s="73" t="s">
        <v>29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355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4" t="s">
        <v>45</v>
      </c>
      <c r="B22" s="9" t="s">
        <v>35</v>
      </c>
      <c r="C22" s="3" t="s">
        <v>4</v>
      </c>
      <c r="D22" s="3">
        <v>14.34</v>
      </c>
      <c r="E22" s="8">
        <f>D22*F20*G20</f>
        <v>15272.099999999999</v>
      </c>
    </row>
    <row r="23" spans="1:7">
      <c r="A23" s="7" t="s">
        <v>43</v>
      </c>
      <c r="B23" s="9" t="s">
        <v>24</v>
      </c>
      <c r="C23" s="3" t="s">
        <v>4</v>
      </c>
      <c r="D23" s="3">
        <v>3.9</v>
      </c>
      <c r="E23" s="8">
        <f>D23*F20*G20</f>
        <v>4153.5</v>
      </c>
    </row>
    <row r="24" spans="1:7">
      <c r="A24" s="25" t="s">
        <v>32</v>
      </c>
      <c r="B24" s="9" t="s">
        <v>84</v>
      </c>
      <c r="C24" s="3" t="s">
        <v>33</v>
      </c>
      <c r="D24" s="3"/>
      <c r="E24" s="8">
        <f>2250.18</f>
        <v>2250.1799999999998</v>
      </c>
    </row>
    <row r="25" spans="1:7">
      <c r="A25" s="23" t="s">
        <v>85</v>
      </c>
      <c r="B25" s="9"/>
      <c r="C25" s="3" t="s">
        <v>86</v>
      </c>
      <c r="D25" s="3">
        <v>8</v>
      </c>
      <c r="E25" s="8">
        <f>8*235.95</f>
        <v>1887.6</v>
      </c>
    </row>
    <row r="26" spans="1:7" s="13" customFormat="1" ht="14.25">
      <c r="A26" s="26" t="s">
        <v>25</v>
      </c>
      <c r="B26" s="10"/>
      <c r="C26" s="11"/>
      <c r="D26" s="11"/>
      <c r="E26" s="12">
        <f>SUM(E22:E25)</f>
        <v>23563.379999999997</v>
      </c>
    </row>
    <row r="28" spans="1:7" ht="31.5" customHeight="1">
      <c r="A28" s="74" t="s">
        <v>87</v>
      </c>
      <c r="B28" s="74"/>
      <c r="C28" s="74"/>
      <c r="D28" s="74"/>
      <c r="E28" s="74"/>
    </row>
    <row r="29" spans="1:7" ht="31.5" customHeight="1">
      <c r="A29" s="66" t="s">
        <v>21</v>
      </c>
      <c r="B29" s="66"/>
      <c r="C29" s="66"/>
      <c r="D29" s="66"/>
      <c r="E29" s="66"/>
    </row>
    <row r="30" spans="1:7">
      <c r="A30" s="66" t="s">
        <v>20</v>
      </c>
      <c r="B30" s="66"/>
      <c r="C30" s="66"/>
      <c r="D30" s="66"/>
      <c r="E30" s="66"/>
    </row>
    <row r="31" spans="1:7" ht="31.5" customHeight="1">
      <c r="A31" s="66" t="s">
        <v>34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5">
      <c r="A33" s="41"/>
      <c r="B33" s="41"/>
      <c r="C33" s="41"/>
      <c r="D33" s="41"/>
      <c r="E33" s="41"/>
    </row>
    <row r="34" spans="1:5">
      <c r="A34" s="82" t="s">
        <v>5</v>
      </c>
      <c r="B34" s="82"/>
      <c r="C34" s="82"/>
      <c r="D34" s="82"/>
      <c r="E34" s="82"/>
    </row>
    <row r="35" spans="1:5">
      <c r="A35" s="66" t="s">
        <v>18</v>
      </c>
      <c r="B35" s="66"/>
      <c r="C35" s="66"/>
      <c r="D35" s="66"/>
      <c r="E35" s="66"/>
    </row>
    <row r="36" spans="1:5">
      <c r="A36" s="79" t="s">
        <v>30</v>
      </c>
      <c r="B36" s="79"/>
      <c r="C36" s="79"/>
      <c r="D36" s="79"/>
      <c r="E36" s="5"/>
    </row>
    <row r="37" spans="1:5">
      <c r="B37" s="76" t="s">
        <v>19</v>
      </c>
      <c r="C37" s="76"/>
      <c r="D37" s="76"/>
      <c r="E37" s="6" t="s">
        <v>6</v>
      </c>
    </row>
    <row r="38" spans="1:5">
      <c r="A38" s="39"/>
      <c r="B38" s="39"/>
      <c r="C38" s="39"/>
      <c r="D38" s="39"/>
      <c r="E38" s="39"/>
    </row>
    <row r="39" spans="1:5">
      <c r="A39" s="75" t="s">
        <v>31</v>
      </c>
      <c r="B39" s="75"/>
      <c r="C39" s="75"/>
      <c r="D39" s="75"/>
      <c r="E39" s="5"/>
    </row>
    <row r="40" spans="1:5">
      <c r="B40" s="76" t="s">
        <v>19</v>
      </c>
      <c r="C40" s="76"/>
      <c r="D40" s="76"/>
      <c r="E40" s="6" t="s">
        <v>6</v>
      </c>
    </row>
    <row r="42" spans="1:5">
      <c r="A42" s="17" t="s">
        <v>38</v>
      </c>
    </row>
    <row r="43" spans="1:5">
      <c r="A43" s="13" t="s">
        <v>36</v>
      </c>
    </row>
    <row r="44" spans="1:5">
      <c r="A44" s="2" t="s">
        <v>42</v>
      </c>
      <c r="B44" s="14">
        <f>'3кв'!B49</f>
        <v>8036.6200000000026</v>
      </c>
    </row>
    <row r="45" spans="1:5" ht="26.25">
      <c r="A45" s="18" t="s">
        <v>59</v>
      </c>
      <c r="B45" s="19"/>
    </row>
    <row r="46" spans="1:5" ht="17.25" customHeight="1">
      <c r="A46" s="2" t="s">
        <v>39</v>
      </c>
      <c r="B46" s="20">
        <v>21249.39</v>
      </c>
    </row>
    <row r="47" spans="1:5" ht="30">
      <c r="A47" s="42" t="s">
        <v>40</v>
      </c>
      <c r="B47" s="20">
        <f>E26</f>
        <v>23563.379999999997</v>
      </c>
    </row>
    <row r="48" spans="1:5">
      <c r="A48" s="15" t="s">
        <v>41</v>
      </c>
      <c r="B48" s="21">
        <f>B44+B46-B47</f>
        <v>5722.6300000000047</v>
      </c>
    </row>
    <row r="50" spans="2:2">
      <c r="B50" s="16"/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7" zoomScaleSheetLayoutView="100" workbookViewId="0">
      <selection activeCell="A26" sqref="A26:XFD26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4" t="s">
        <v>62</v>
      </c>
      <c r="B1" s="84"/>
      <c r="C1" s="84"/>
      <c r="D1" s="43"/>
    </row>
    <row r="2" spans="1:5" ht="15.75">
      <c r="A2" s="85" t="s">
        <v>63</v>
      </c>
      <c r="B2" s="85"/>
      <c r="C2" s="85"/>
      <c r="D2" s="44"/>
    </row>
    <row r="3" spans="1:5" ht="15.75">
      <c r="A3" s="85" t="s">
        <v>64</v>
      </c>
      <c r="B3" s="85"/>
      <c r="C3" s="85"/>
      <c r="D3" s="44"/>
    </row>
    <row r="4" spans="1:5" ht="15.75">
      <c r="A4" s="84" t="s">
        <v>83</v>
      </c>
      <c r="B4" s="84"/>
      <c r="C4" s="84"/>
      <c r="D4" s="43"/>
    </row>
    <row r="5" spans="1:5" ht="15.75">
      <c r="A5" s="86"/>
      <c r="B5" s="86"/>
      <c r="C5" s="86"/>
      <c r="D5" s="1"/>
    </row>
    <row r="6" spans="1:5" ht="15.75">
      <c r="A6" s="44"/>
      <c r="B6" s="45" t="s">
        <v>65</v>
      </c>
      <c r="C6" s="46">
        <f>'1кв'!B46</f>
        <v>4700.88</v>
      </c>
      <c r="D6" s="47"/>
    </row>
    <row r="7" spans="1:5" ht="15.75">
      <c r="A7" s="48" t="s">
        <v>66</v>
      </c>
      <c r="B7" s="45" t="s">
        <v>88</v>
      </c>
      <c r="C7" s="46"/>
      <c r="D7" s="47"/>
    </row>
    <row r="8" spans="1:5" ht="15.75">
      <c r="B8" s="49" t="s">
        <v>67</v>
      </c>
      <c r="C8" s="50">
        <f>'1кв'!B48+'2кв'!B47+'3кв'!B47+'4кв'!B46</f>
        <v>81937.509999999995</v>
      </c>
      <c r="D8" s="19"/>
    </row>
    <row r="9" spans="1:5" ht="15.75">
      <c r="A9" s="51"/>
      <c r="B9" s="49" t="s">
        <v>68</v>
      </c>
      <c r="C9" s="52">
        <f>SUM(C8:C8)</f>
        <v>81937.509999999995</v>
      </c>
      <c r="D9" s="47"/>
    </row>
    <row r="10" spans="1:5" ht="15.75">
      <c r="A10" s="1"/>
      <c r="B10" s="83"/>
      <c r="C10" s="83"/>
      <c r="D10" s="53"/>
    </row>
    <row r="11" spans="1:5" ht="15.75">
      <c r="A11" s="54" t="s">
        <v>69</v>
      </c>
      <c r="B11" s="55" t="s">
        <v>70</v>
      </c>
      <c r="C11" s="56">
        <f>'1кв'!E22+'2кв'!E22+'3кв'!E22+'4кв'!E22</f>
        <v>58340.7</v>
      </c>
      <c r="D11" s="53"/>
    </row>
    <row r="12" spans="1:5" ht="15.75">
      <c r="A12" s="54"/>
      <c r="B12" s="7" t="s">
        <v>43</v>
      </c>
      <c r="C12" s="56">
        <f>'1кв'!E24+'2кв'!E23+'3кв'!E23+'4кв'!E23</f>
        <v>15975</v>
      </c>
      <c r="D12" s="53"/>
    </row>
    <row r="13" spans="1:5" ht="30">
      <c r="A13" s="54"/>
      <c r="B13" s="7" t="s">
        <v>47</v>
      </c>
      <c r="C13" s="56">
        <f>'1кв'!E23</f>
        <v>2372.2799999999997</v>
      </c>
      <c r="D13" s="53"/>
    </row>
    <row r="14" spans="1:5" ht="15.75">
      <c r="A14" s="1"/>
      <c r="B14" s="7" t="s">
        <v>32</v>
      </c>
      <c r="C14" s="56">
        <f>'1кв'!E25+'2кв'!E24+'3кв'!E24+'4кв'!E24</f>
        <v>2340.1799999999998</v>
      </c>
      <c r="D14" s="53"/>
      <c r="E14" s="57"/>
    </row>
    <row r="15" spans="1:5" ht="15.75">
      <c r="A15" s="54"/>
      <c r="B15" s="58" t="s">
        <v>89</v>
      </c>
      <c r="C15" s="59">
        <f>'4кв'!E25</f>
        <v>1887.6</v>
      </c>
      <c r="D15" s="53"/>
    </row>
    <row r="16" spans="1:5" ht="15.75">
      <c r="A16" s="54"/>
      <c r="B16" s="60" t="s">
        <v>71</v>
      </c>
      <c r="C16" s="59">
        <v>0</v>
      </c>
      <c r="D16" s="53"/>
    </row>
    <row r="17" spans="1:5" ht="15.75">
      <c r="A17" s="1"/>
      <c r="B17" s="61" t="s">
        <v>72</v>
      </c>
      <c r="C17" s="62">
        <f>SUM(C11:C16)</f>
        <v>80915.759999999995</v>
      </c>
      <c r="D17" s="53"/>
      <c r="E17" s="57"/>
    </row>
    <row r="18" spans="1:5" ht="15.75">
      <c r="A18" s="1"/>
      <c r="B18" s="63" t="s">
        <v>73</v>
      </c>
      <c r="C18" s="62">
        <f>C6+C9-C17</f>
        <v>5722.6300000000047</v>
      </c>
      <c r="D18" s="53">
        <f>C18-'[1]4кв'!B48</f>
        <v>75140.610000000015</v>
      </c>
    </row>
    <row r="19" spans="1:5" ht="15.75">
      <c r="A19" s="1"/>
      <c r="B19" s="48"/>
      <c r="C19" s="48"/>
      <c r="D19" s="53"/>
    </row>
    <row r="20" spans="1:5" ht="15.75">
      <c r="A20" s="1"/>
      <c r="B20" s="64" t="s">
        <v>74</v>
      </c>
      <c r="C20" s="64"/>
      <c r="D20" s="53"/>
    </row>
    <row r="21" spans="1:5" ht="15.75">
      <c r="A21" s="1"/>
      <c r="B21" s="64" t="s">
        <v>75</v>
      </c>
      <c r="C21" s="64">
        <v>6645.98</v>
      </c>
      <c r="D21" s="53"/>
    </row>
    <row r="22" spans="1:5" ht="15.75">
      <c r="A22" s="1"/>
      <c r="B22" s="65" t="s">
        <v>76</v>
      </c>
      <c r="C22" s="65">
        <v>7083.13</v>
      </c>
      <c r="D22" s="53"/>
    </row>
    <row r="23" spans="1:5" ht="15.75">
      <c r="A23" s="1"/>
      <c r="B23" s="64" t="s">
        <v>77</v>
      </c>
      <c r="C23" s="64">
        <f>C22-C21</f>
        <v>437.15000000000055</v>
      </c>
      <c r="D23" s="53"/>
    </row>
    <row r="24" spans="1:5" ht="15.75">
      <c r="A24" s="1"/>
      <c r="B24" s="48"/>
      <c r="C24" s="48"/>
      <c r="D24" s="53"/>
    </row>
    <row r="25" spans="1:5" ht="15.75">
      <c r="A25" s="1"/>
      <c r="B25" s="48"/>
      <c r="C25" s="48"/>
      <c r="D25" s="53"/>
    </row>
    <row r="26" spans="1:5" ht="15.75">
      <c r="A26" s="1"/>
      <c r="B26" s="48"/>
      <c r="C26" s="48"/>
      <c r="D26" s="53"/>
    </row>
    <row r="27" spans="1:5" ht="15.75">
      <c r="A27" s="1"/>
      <c r="B27" s="48"/>
      <c r="C27" s="48"/>
      <c r="D27" s="53"/>
    </row>
    <row r="28" spans="1:5" ht="15.75">
      <c r="A28" s="1" t="s">
        <v>78</v>
      </c>
      <c r="B28" s="48" t="s">
        <v>79</v>
      </c>
      <c r="C28" s="48"/>
      <c r="D28" s="53"/>
    </row>
    <row r="29" spans="1:5" ht="15.75">
      <c r="A29" s="1"/>
      <c r="B29" s="48" t="s">
        <v>80</v>
      </c>
      <c r="C29" s="48"/>
      <c r="D29" s="53"/>
    </row>
    <row r="30" spans="1:5" ht="15.75">
      <c r="A30" s="1"/>
      <c r="B30" s="48" t="s">
        <v>81</v>
      </c>
      <c r="C30" s="48"/>
      <c r="D30" s="53"/>
    </row>
    <row r="31" spans="1:5" ht="15.75">
      <c r="A31" s="1"/>
      <c r="B31" s="48"/>
      <c r="C31" s="48"/>
      <c r="D31" s="53"/>
    </row>
    <row r="32" spans="1:5" ht="15.75">
      <c r="A32" s="1"/>
      <c r="B32" s="48"/>
      <c r="C32" s="48"/>
      <c r="D32" s="53"/>
    </row>
    <row r="33" spans="1:4" ht="15.75">
      <c r="A33" s="1"/>
      <c r="B33" s="48" t="s">
        <v>82</v>
      </c>
      <c r="C33" s="48"/>
      <c r="D33" s="53"/>
    </row>
    <row r="34" spans="1:4" ht="15.75">
      <c r="A34" s="1"/>
      <c r="B34" s="48"/>
      <c r="C34" s="48"/>
      <c r="D34" s="53"/>
    </row>
    <row r="35" spans="1:4" ht="15.75">
      <c r="A35" s="1"/>
      <c r="B35" s="48"/>
      <c r="C35" s="48"/>
      <c r="D35" s="53"/>
    </row>
    <row r="36" spans="1:4" ht="15.75">
      <c r="A36" s="1"/>
      <c r="B36" s="48"/>
      <c r="C36" s="48"/>
      <c r="D36" s="53"/>
    </row>
    <row r="37" spans="1:4" ht="15.75">
      <c r="A37" s="1"/>
      <c r="B37" s="48"/>
      <c r="C37" s="48"/>
      <c r="D37" s="53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2023-03-02T10:41:47Z</dcterms:modified>
</cp:coreProperties>
</file>