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4" i="24"/>
  <c r="C8"/>
  <c r="C9" s="1"/>
  <c r="C6"/>
  <c r="C23"/>
  <c r="E23" i="23"/>
  <c r="E22"/>
  <c r="E25" s="1"/>
  <c r="B47" l="1"/>
  <c r="E23" i="22"/>
  <c r="E22"/>
  <c r="E25" l="1"/>
  <c r="B47" s="1"/>
  <c r="E23" i="21"/>
  <c r="E22"/>
  <c r="E25" s="1"/>
  <c r="B47" l="1"/>
  <c r="E24" i="20"/>
  <c r="C13" i="24" s="1"/>
  <c r="E23" i="20"/>
  <c r="C12" i="24" s="1"/>
  <c r="E22" i="20"/>
  <c r="C11" i="24" s="1"/>
  <c r="E26" i="20" l="1"/>
  <c r="C17" i="24"/>
  <c r="C18" s="1"/>
  <c r="B46" i="20"/>
  <c r="B47" l="1"/>
  <c r="B44" i="21" s="1"/>
  <c r="B48" s="1"/>
  <c r="B44" i="22" s="1"/>
  <c r="B48" s="1"/>
  <c r="B44" i="23" s="1"/>
  <c r="B48" s="1"/>
</calcChain>
</file>

<file path=xl/sharedStrings.xml><?xml version="1.0" encoding="utf-8"?>
<sst xmlns="http://schemas.openxmlformats.org/spreadsheetml/2006/main" count="246" uniqueCount="88">
  <si>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</si>
  <si>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</si>
  <si>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</si>
  <si>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</si>
  <si>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</si>
  <si>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</si>
  <si>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</si>
  <si>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</si>
  <si>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</si>
  <si>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</si>
  <si>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</si>
  <si>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</si>
  <si>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</si>
  <si>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</si>
  <si>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</si>
  <si>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</si>
  <si>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</si>
  <si>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</si>
  <si>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</si>
  <si>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</si>
  <si>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</si>
  <si>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</si>
  <si>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</si>
  <si>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</si>
  <si>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</si>
  <si>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</si>
  <si>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Лесная,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</si>
  <si>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№36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</si>
  <si>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</si>
  <si>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</si>
  <si>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</si>
  <si>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</si>
  <si>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</si>
  <si>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</si>
  <si>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- 380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</si>
  <si>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</si>
  <si>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</si>
  <si>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</si>
  <si>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№58 от 23.04.2018 г.</t>
    </r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</si>
  <si>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</si>
  <si>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</si>
  <si>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</si>
  <si>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Моргун Михаила Ивановича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</si>
  <si>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Моргун М.И.</t>
    </r>
  </si>
  <si>
    <t xml:space="preserve">Услуги по содержанию многоквартирного дома </t>
  </si>
  <si>
    <t>1 квартал</t>
  </si>
  <si>
    <t>Обработка подъездов хлорсодержащими растворами опрыскивание 1 раз в неделю</t>
  </si>
  <si>
    <t>Предъявлено населению 17101,42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</si>
  <si>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</si>
  <si>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</si>
  <si>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четырнадцать тысяч двести пятьдесят восемь рублей 32 копейки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</si>
  <si>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</si>
  <si>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</si>
  <si>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</si>
  <si>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двенадцать тысяч девятьсот сорок девять рублей 60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</si>
  <si>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</si>
  <si>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</si>
  <si>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</si>
  <si>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тринадцать  тысяч семьсот два рубля 80 копеек</t>
  </si>
  <si>
    <t>Предъявлено населению 17464,77 руб.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</si>
  <si>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</si>
  <si>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</si>
  <si>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</si>
  <si>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</si>
  <si>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</si>
  <si>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</si>
  <si>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</si>
  <si>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</si>
  <si>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</si>
  <si>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</si>
  <si>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</si>
  <si>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</si>
  <si>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Непредвиденные работы 0ч/ч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</si>
  <si>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</si>
  <si>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</si>
  <si>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</si>
  <si>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</si>
  <si>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</si>
  <si>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</si>
  <si>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</si>
  <si>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</si>
  <si>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</si>
  <si>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</si>
  <si>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</si>
  <si>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</si>
  <si>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Лесная, д.14</t>
  </si>
  <si>
    <t xml:space="preserve">           2. Всего за период с "01" 10 2022 г. по "31" 12 2022 г. выполнено работ (оказано услуг) на общую сумму тринадцать тысяч семьсот два рубля 80 копеек.</t>
  </si>
  <si>
    <t>Начислено всего 69129,54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</si>
</sst>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19" zoomScaleSheetLayoutView="100" workbookViewId="0">
      <selection activeCell="E25" sqref="E25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32.25" customHeight="1">
      <c r="A2" s="71" t="s">
        <v>12</v>
      </c>
      <c r="B2" s="72"/>
      <c r="C2" s="72"/>
      <c r="D2" s="72"/>
      <c r="E2" s="72"/>
    </row>
    <row r="3" spans="1:5">
      <c r="A3" s="73" t="s">
        <v>48</v>
      </c>
      <c r="B3" s="73"/>
      <c r="C3" s="73"/>
      <c r="D3" s="73"/>
      <c r="E3" s="73"/>
    </row>
    <row r="4" spans="1:5" s="1" customFormat="1" ht="15.6" customHeight="1">
      <c r="A4" s="21" t="s">
        <v>13</v>
      </c>
      <c r="B4" s="4"/>
      <c r="C4" s="4"/>
      <c r="D4" s="75" t="s">
        <v>49</v>
      </c>
      <c r="E4" s="75"/>
    </row>
    <row r="5" spans="1:5">
      <c r="A5" s="25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4" t="s">
        <v>26</v>
      </c>
      <c r="B7" s="74"/>
      <c r="C7" s="74"/>
      <c r="D7" s="74"/>
      <c r="E7" s="74"/>
    </row>
    <row r="8" spans="1:5">
      <c r="A8" s="64" t="s">
        <v>1</v>
      </c>
      <c r="B8" s="64"/>
      <c r="C8" s="64"/>
      <c r="D8" s="64"/>
      <c r="E8" s="64"/>
    </row>
    <row r="9" spans="1:5">
      <c r="A9" s="66" t="s">
        <v>42</v>
      </c>
      <c r="B9" s="66"/>
      <c r="C9" s="66"/>
      <c r="D9" s="66"/>
      <c r="E9" s="66"/>
    </row>
    <row r="10" spans="1:5" ht="28.5" customHeight="1">
      <c r="A10" s="67" t="s">
        <v>14</v>
      </c>
      <c r="B10" s="68"/>
      <c r="C10" s="68"/>
      <c r="D10" s="68"/>
      <c r="E10" s="68"/>
    </row>
    <row r="11" spans="1:5" ht="30.75" customHeight="1">
      <c r="A11" s="66" t="s">
        <v>38</v>
      </c>
      <c r="B11" s="66"/>
      <c r="C11" s="66"/>
      <c r="D11" s="66"/>
      <c r="E11" s="66"/>
    </row>
    <row r="12" spans="1:5">
      <c r="A12" s="64" t="s">
        <v>15</v>
      </c>
      <c r="B12" s="65"/>
      <c r="C12" s="65"/>
      <c r="D12" s="65"/>
      <c r="E12" s="65"/>
    </row>
    <row r="13" spans="1:5">
      <c r="A13" s="66" t="s">
        <v>22</v>
      </c>
      <c r="B13" s="66"/>
      <c r="C13" s="66"/>
      <c r="D13" s="66"/>
      <c r="E13" s="66"/>
    </row>
    <row r="14" spans="1:5">
      <c r="A14" s="64" t="s">
        <v>2</v>
      </c>
      <c r="B14" s="65"/>
      <c r="C14" s="65"/>
      <c r="D14" s="65"/>
      <c r="E14" s="65"/>
    </row>
    <row r="15" spans="1:5" ht="12.75" customHeight="1">
      <c r="A15" s="66" t="s">
        <v>23</v>
      </c>
      <c r="B15" s="66"/>
      <c r="C15" s="66"/>
      <c r="D15" s="66"/>
      <c r="E15" s="66"/>
    </row>
    <row r="16" spans="1:5">
      <c r="A16" s="64" t="s">
        <v>16</v>
      </c>
      <c r="B16" s="65"/>
      <c r="C16" s="65"/>
      <c r="D16" s="65"/>
      <c r="E16" s="65"/>
    </row>
    <row r="17" spans="1:7" ht="29.25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27</v>
      </c>
      <c r="B18" s="66"/>
      <c r="C18" s="66"/>
      <c r="D18" s="66"/>
      <c r="E18" s="66"/>
    </row>
    <row r="19" spans="1:7" ht="31.5" customHeight="1">
      <c r="A19" s="76" t="s">
        <v>28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2">
        <v>380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40</v>
      </c>
      <c r="C22" s="3" t="s">
        <v>4</v>
      </c>
      <c r="D22" s="3">
        <v>7.52</v>
      </c>
      <c r="E22" s="8">
        <f>D22*F20*G20</f>
        <v>8572.7999999999993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4104</v>
      </c>
    </row>
    <row r="24" spans="1:7" ht="45">
      <c r="A24" s="7" t="s">
        <v>46</v>
      </c>
      <c r="B24" s="9" t="s">
        <v>45</v>
      </c>
      <c r="C24" s="3" t="s">
        <v>4</v>
      </c>
      <c r="D24" s="3"/>
      <c r="E24" s="8">
        <f>790.76*2</f>
        <v>1581.52</v>
      </c>
    </row>
    <row r="25" spans="1:7">
      <c r="A25" s="7" t="s">
        <v>29</v>
      </c>
      <c r="B25" s="9" t="s">
        <v>45</v>
      </c>
      <c r="C25" s="3" t="s">
        <v>30</v>
      </c>
      <c r="D25" s="3"/>
      <c r="E25" s="8">
        <v>0</v>
      </c>
    </row>
    <row r="26" spans="1:7" s="14" customFormat="1" ht="14.25">
      <c r="A26" s="10" t="s">
        <v>25</v>
      </c>
      <c r="B26" s="11"/>
      <c r="C26" s="12"/>
      <c r="D26" s="12"/>
      <c r="E26" s="13">
        <f>SUM(E22:E25)</f>
        <v>14258.32</v>
      </c>
    </row>
    <row r="28" spans="1:7" ht="31.15" customHeight="1">
      <c r="A28" s="77" t="s">
        <v>50</v>
      </c>
      <c r="B28" s="77"/>
      <c r="C28" s="77"/>
      <c r="D28" s="77"/>
      <c r="E28" s="77"/>
    </row>
    <row r="29" spans="1:7" ht="30.6" customHeight="1">
      <c r="A29" s="66" t="s">
        <v>21</v>
      </c>
      <c r="B29" s="66"/>
      <c r="C29" s="66"/>
      <c r="D29" s="66"/>
      <c r="E29" s="66"/>
    </row>
    <row r="30" spans="1:7" ht="20.45" customHeight="1">
      <c r="A30" s="66" t="s">
        <v>20</v>
      </c>
      <c r="B30" s="66"/>
      <c r="C30" s="66"/>
      <c r="D30" s="66"/>
      <c r="E30" s="66"/>
    </row>
    <row r="31" spans="1:7" ht="28.5" customHeight="1">
      <c r="A31" s="66" t="s">
        <v>32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69" t="s">
        <v>5</v>
      </c>
      <c r="B33" s="69"/>
      <c r="C33" s="69"/>
      <c r="D33" s="69"/>
      <c r="E33" s="69"/>
    </row>
    <row r="34" spans="1:5">
      <c r="A34" s="66" t="s">
        <v>18</v>
      </c>
      <c r="B34" s="66"/>
      <c r="C34" s="66"/>
      <c r="D34" s="66"/>
      <c r="E34" s="66"/>
    </row>
    <row r="35" spans="1:5">
      <c r="A35" s="62" t="s">
        <v>31</v>
      </c>
      <c r="B35" s="62"/>
      <c r="C35" s="62"/>
      <c r="D35" s="62"/>
      <c r="E35" s="5"/>
    </row>
    <row r="36" spans="1:5">
      <c r="B36" s="63" t="s">
        <v>19</v>
      </c>
      <c r="C36" s="63"/>
      <c r="D36" s="63"/>
      <c r="E36" s="6" t="s">
        <v>6</v>
      </c>
    </row>
    <row r="37" spans="1:5">
      <c r="A37" s="24"/>
      <c r="B37" s="24"/>
      <c r="C37" s="24"/>
      <c r="D37" s="24"/>
      <c r="E37" s="24"/>
    </row>
    <row r="38" spans="1:5">
      <c r="A38" s="62" t="s">
        <v>43</v>
      </c>
      <c r="B38" s="62"/>
      <c r="C38" s="62"/>
      <c r="D38" s="62"/>
      <c r="E38" s="5"/>
    </row>
    <row r="39" spans="1:5">
      <c r="B39" s="63" t="s">
        <v>19</v>
      </c>
      <c r="C39" s="63"/>
      <c r="D39" s="63"/>
      <c r="E39" s="6" t="s">
        <v>6</v>
      </c>
    </row>
    <row r="41" spans="1:5">
      <c r="A41" s="18" t="s">
        <v>34</v>
      </c>
    </row>
    <row r="42" spans="1:5">
      <c r="A42" s="14" t="s">
        <v>33</v>
      </c>
    </row>
    <row r="43" spans="1:5">
      <c r="A43" s="2" t="s">
        <v>39</v>
      </c>
      <c r="B43" s="15">
        <v>-14564.56</v>
      </c>
    </row>
    <row r="44" spans="1:5">
      <c r="A44" s="19" t="s">
        <v>47</v>
      </c>
      <c r="B44" s="16"/>
    </row>
    <row r="45" spans="1:5">
      <c r="A45" s="2" t="s">
        <v>35</v>
      </c>
      <c r="B45" s="16">
        <v>17100</v>
      </c>
    </row>
    <row r="46" spans="1:5" ht="30">
      <c r="A46" s="23" t="s">
        <v>36</v>
      </c>
      <c r="B46" s="16">
        <f>E26</f>
        <v>14258.32</v>
      </c>
    </row>
    <row r="47" spans="1:5">
      <c r="A47" s="17" t="s">
        <v>37</v>
      </c>
      <c r="B47" s="20">
        <f>B43+B45-B46</f>
        <v>-11722.88</v>
      </c>
    </row>
  </sheetData>
  <mergeCells count="30">
    <mergeCell ref="A29:E29"/>
    <mergeCell ref="A30:E30"/>
    <mergeCell ref="A31:E31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8:E28"/>
    <mergeCell ref="A38:D38"/>
    <mergeCell ref="B39:D39"/>
    <mergeCell ref="A14:E14"/>
    <mergeCell ref="A8:E8"/>
    <mergeCell ref="A34:E34"/>
    <mergeCell ref="A35:D35"/>
    <mergeCell ref="B36:D36"/>
    <mergeCell ref="A9:E9"/>
    <mergeCell ref="A10:E10"/>
    <mergeCell ref="A11:E11"/>
    <mergeCell ref="A12:E12"/>
    <mergeCell ref="A13:E13"/>
    <mergeCell ref="A32:E32"/>
    <mergeCell ref="A33:E33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8" zoomScaleSheetLayoutView="100" workbookViewId="0">
      <selection activeCell="A27" sqref="A27:E27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32.25" customHeight="1">
      <c r="A2" s="71" t="s">
        <v>12</v>
      </c>
      <c r="B2" s="72"/>
      <c r="C2" s="72"/>
      <c r="D2" s="72"/>
      <c r="E2" s="72"/>
    </row>
    <row r="3" spans="1:5">
      <c r="A3" s="73" t="s">
        <v>51</v>
      </c>
      <c r="B3" s="73"/>
      <c r="C3" s="73"/>
      <c r="D3" s="73"/>
      <c r="E3" s="73"/>
    </row>
    <row r="4" spans="1:5" s="1" customFormat="1" ht="15.6" customHeight="1">
      <c r="A4" s="21" t="s">
        <v>13</v>
      </c>
      <c r="B4" s="4"/>
      <c r="C4" s="4"/>
      <c r="D4" s="75" t="s">
        <v>52</v>
      </c>
      <c r="E4" s="75"/>
    </row>
    <row r="5" spans="1:5">
      <c r="A5" s="29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4" t="s">
        <v>26</v>
      </c>
      <c r="B7" s="74"/>
      <c r="C7" s="74"/>
      <c r="D7" s="74"/>
      <c r="E7" s="74"/>
    </row>
    <row r="8" spans="1:5">
      <c r="A8" s="64" t="s">
        <v>1</v>
      </c>
      <c r="B8" s="64"/>
      <c r="C8" s="64"/>
      <c r="D8" s="64"/>
      <c r="E8" s="64"/>
    </row>
    <row r="9" spans="1:5">
      <c r="A9" s="66" t="s">
        <v>42</v>
      </c>
      <c r="B9" s="66"/>
      <c r="C9" s="66"/>
      <c r="D9" s="66"/>
      <c r="E9" s="66"/>
    </row>
    <row r="10" spans="1:5" ht="28.5" customHeight="1">
      <c r="A10" s="67" t="s">
        <v>14</v>
      </c>
      <c r="B10" s="68"/>
      <c r="C10" s="68"/>
      <c r="D10" s="68"/>
      <c r="E10" s="68"/>
    </row>
    <row r="11" spans="1:5" ht="30.75" customHeight="1">
      <c r="A11" s="66" t="s">
        <v>38</v>
      </c>
      <c r="B11" s="66"/>
      <c r="C11" s="66"/>
      <c r="D11" s="66"/>
      <c r="E11" s="66"/>
    </row>
    <row r="12" spans="1:5">
      <c r="A12" s="64" t="s">
        <v>15</v>
      </c>
      <c r="B12" s="65"/>
      <c r="C12" s="65"/>
      <c r="D12" s="65"/>
      <c r="E12" s="65"/>
    </row>
    <row r="13" spans="1:5">
      <c r="A13" s="66" t="s">
        <v>22</v>
      </c>
      <c r="B13" s="66"/>
      <c r="C13" s="66"/>
      <c r="D13" s="66"/>
      <c r="E13" s="66"/>
    </row>
    <row r="14" spans="1:5">
      <c r="A14" s="64" t="s">
        <v>2</v>
      </c>
      <c r="B14" s="65"/>
      <c r="C14" s="65"/>
      <c r="D14" s="65"/>
      <c r="E14" s="65"/>
    </row>
    <row r="15" spans="1:5" ht="12.75" customHeight="1">
      <c r="A15" s="66" t="s">
        <v>23</v>
      </c>
      <c r="B15" s="66"/>
      <c r="C15" s="66"/>
      <c r="D15" s="66"/>
      <c r="E15" s="66"/>
    </row>
    <row r="16" spans="1:5">
      <c r="A16" s="64" t="s">
        <v>16</v>
      </c>
      <c r="B16" s="65"/>
      <c r="C16" s="65"/>
      <c r="D16" s="65"/>
      <c r="E16" s="65"/>
    </row>
    <row r="17" spans="1:7" ht="29.25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27</v>
      </c>
      <c r="B18" s="66"/>
      <c r="C18" s="66"/>
      <c r="D18" s="66"/>
      <c r="E18" s="66"/>
    </row>
    <row r="19" spans="1:7" ht="31.5" customHeight="1">
      <c r="A19" s="76" t="s">
        <v>28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2">
        <v>380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40</v>
      </c>
      <c r="C22" s="3" t="s">
        <v>4</v>
      </c>
      <c r="D22" s="3">
        <v>7.52</v>
      </c>
      <c r="E22" s="8">
        <f>D22*F20*G20</f>
        <v>8572.7999999999993</v>
      </c>
    </row>
    <row r="23" spans="1:7">
      <c r="A23" s="7" t="s">
        <v>41</v>
      </c>
      <c r="B23" s="9" t="s">
        <v>24</v>
      </c>
      <c r="C23" s="3" t="s">
        <v>4</v>
      </c>
      <c r="D23" s="3">
        <v>3.6</v>
      </c>
      <c r="E23" s="8">
        <f>D23*F20*3</f>
        <v>4104</v>
      </c>
    </row>
    <row r="24" spans="1:7">
      <c r="A24" s="7" t="s">
        <v>29</v>
      </c>
      <c r="B24" s="9" t="s">
        <v>53</v>
      </c>
      <c r="C24" s="3" t="s">
        <v>30</v>
      </c>
      <c r="D24" s="3"/>
      <c r="E24" s="8">
        <v>272.8</v>
      </c>
    </row>
    <row r="25" spans="1:7" s="14" customFormat="1" ht="14.25">
      <c r="A25" s="10" t="s">
        <v>25</v>
      </c>
      <c r="B25" s="11"/>
      <c r="C25" s="12"/>
      <c r="D25" s="12"/>
      <c r="E25" s="13">
        <f>SUM(E22:E24)</f>
        <v>12949.599999999999</v>
      </c>
    </row>
    <row r="27" spans="1:7" ht="31.15" customHeight="1">
      <c r="A27" s="77" t="s">
        <v>54</v>
      </c>
      <c r="B27" s="77"/>
      <c r="C27" s="77"/>
      <c r="D27" s="77"/>
      <c r="E27" s="77"/>
    </row>
    <row r="28" spans="1:7" ht="30.6" customHeight="1">
      <c r="A28" s="66" t="s">
        <v>21</v>
      </c>
      <c r="B28" s="66"/>
      <c r="C28" s="66"/>
      <c r="D28" s="66"/>
      <c r="E28" s="66"/>
    </row>
    <row r="29" spans="1:7" ht="20.45" customHeight="1">
      <c r="A29" s="66" t="s">
        <v>20</v>
      </c>
      <c r="B29" s="66"/>
      <c r="C29" s="66"/>
      <c r="D29" s="66"/>
      <c r="E29" s="66"/>
    </row>
    <row r="30" spans="1:7" ht="28.5" customHeight="1">
      <c r="A30" s="66" t="s">
        <v>32</v>
      </c>
      <c r="B30" s="66"/>
      <c r="C30" s="66"/>
      <c r="D30" s="66"/>
      <c r="E30" s="66"/>
    </row>
    <row r="31" spans="1:7">
      <c r="A31" s="66" t="s">
        <v>18</v>
      </c>
      <c r="B31" s="66"/>
      <c r="C31" s="66"/>
      <c r="D31" s="66"/>
      <c r="E31" s="66"/>
    </row>
    <row r="32" spans="1:7">
      <c r="A32" s="26"/>
      <c r="B32" s="26"/>
      <c r="C32" s="26"/>
      <c r="D32" s="26"/>
      <c r="E32" s="26"/>
    </row>
    <row r="33" spans="1:5">
      <c r="A33" s="26"/>
      <c r="B33" s="26"/>
      <c r="C33" s="26"/>
      <c r="D33" s="26"/>
      <c r="E33" s="26"/>
    </row>
    <row r="34" spans="1:5">
      <c r="A34" s="69" t="s">
        <v>5</v>
      </c>
      <c r="B34" s="69"/>
      <c r="C34" s="69"/>
      <c r="D34" s="69"/>
      <c r="E34" s="69"/>
    </row>
    <row r="35" spans="1:5">
      <c r="A35" s="66" t="s">
        <v>18</v>
      </c>
      <c r="B35" s="66"/>
      <c r="C35" s="66"/>
      <c r="D35" s="66"/>
      <c r="E35" s="66"/>
    </row>
    <row r="36" spans="1:5">
      <c r="A36" s="62" t="s">
        <v>31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28"/>
      <c r="B38" s="28"/>
      <c r="C38" s="28"/>
      <c r="D38" s="28"/>
      <c r="E38" s="28"/>
    </row>
    <row r="39" spans="1:5">
      <c r="A39" s="62" t="s">
        <v>43</v>
      </c>
      <c r="B39" s="62"/>
      <c r="C39" s="62"/>
      <c r="D39" s="62"/>
      <c r="E39" s="5"/>
    </row>
    <row r="40" spans="1:5">
      <c r="B40" s="63" t="s">
        <v>19</v>
      </c>
      <c r="C40" s="63"/>
      <c r="D40" s="63"/>
      <c r="E40" s="6" t="s">
        <v>6</v>
      </c>
    </row>
    <row r="42" spans="1:5">
      <c r="A42" s="18" t="s">
        <v>34</v>
      </c>
    </row>
    <row r="43" spans="1:5">
      <c r="A43" s="14" t="s">
        <v>33</v>
      </c>
    </row>
    <row r="44" spans="1:5">
      <c r="A44" s="2" t="s">
        <v>39</v>
      </c>
      <c r="B44" s="15">
        <f>'1кв'!B47</f>
        <v>-11722.88</v>
      </c>
    </row>
    <row r="45" spans="1:5">
      <c r="A45" s="19" t="s">
        <v>47</v>
      </c>
      <c r="B45" s="16"/>
    </row>
    <row r="46" spans="1:5">
      <c r="A46" s="2" t="s">
        <v>35</v>
      </c>
      <c r="B46" s="16">
        <v>17100</v>
      </c>
    </row>
    <row r="47" spans="1:5" ht="30">
      <c r="A47" s="27" t="s">
        <v>36</v>
      </c>
      <c r="B47" s="16">
        <f>E25</f>
        <v>12949.599999999999</v>
      </c>
    </row>
    <row r="48" spans="1:5">
      <c r="A48" s="17" t="s">
        <v>37</v>
      </c>
      <c r="B48" s="20">
        <f>B44+B46-B47</f>
        <v>-7572.4799999999977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7:E27"/>
    <mergeCell ref="A28:E28"/>
    <mergeCell ref="A29:E29"/>
    <mergeCell ref="A30:E30"/>
    <mergeCell ref="A31:E31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8" zoomScaleSheetLayoutView="100" workbookViewId="0">
      <selection activeCell="E25" sqref="E25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32.25" customHeight="1">
      <c r="A2" s="71" t="s">
        <v>12</v>
      </c>
      <c r="B2" s="72"/>
      <c r="C2" s="72"/>
      <c r="D2" s="72"/>
      <c r="E2" s="72"/>
    </row>
    <row r="3" spans="1:5">
      <c r="A3" s="73" t="s">
        <v>55</v>
      </c>
      <c r="B3" s="73"/>
      <c r="C3" s="73"/>
      <c r="D3" s="73"/>
      <c r="E3" s="73"/>
    </row>
    <row r="4" spans="1:5" s="1" customFormat="1" ht="15.6" customHeight="1">
      <c r="A4" s="21" t="s">
        <v>13</v>
      </c>
      <c r="B4" s="4"/>
      <c r="C4" s="4"/>
      <c r="D4" s="75" t="s">
        <v>56</v>
      </c>
      <c r="E4" s="75"/>
    </row>
    <row r="5" spans="1:5">
      <c r="A5" s="33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4" t="s">
        <v>26</v>
      </c>
      <c r="B7" s="74"/>
      <c r="C7" s="74"/>
      <c r="D7" s="74"/>
      <c r="E7" s="74"/>
    </row>
    <row r="8" spans="1:5">
      <c r="A8" s="64" t="s">
        <v>1</v>
      </c>
      <c r="B8" s="64"/>
      <c r="C8" s="64"/>
      <c r="D8" s="64"/>
      <c r="E8" s="64"/>
    </row>
    <row r="9" spans="1:5">
      <c r="A9" s="66" t="s">
        <v>42</v>
      </c>
      <c r="B9" s="66"/>
      <c r="C9" s="66"/>
      <c r="D9" s="66"/>
      <c r="E9" s="66"/>
    </row>
    <row r="10" spans="1:5" ht="28.5" customHeight="1">
      <c r="A10" s="67" t="s">
        <v>14</v>
      </c>
      <c r="B10" s="68"/>
      <c r="C10" s="68"/>
      <c r="D10" s="68"/>
      <c r="E10" s="68"/>
    </row>
    <row r="11" spans="1:5" ht="30.75" customHeight="1">
      <c r="A11" s="66" t="s">
        <v>38</v>
      </c>
      <c r="B11" s="66"/>
      <c r="C11" s="66"/>
      <c r="D11" s="66"/>
      <c r="E11" s="66"/>
    </row>
    <row r="12" spans="1:5">
      <c r="A12" s="64" t="s">
        <v>15</v>
      </c>
      <c r="B12" s="65"/>
      <c r="C12" s="65"/>
      <c r="D12" s="65"/>
      <c r="E12" s="65"/>
    </row>
    <row r="13" spans="1:5">
      <c r="A13" s="66" t="s">
        <v>22</v>
      </c>
      <c r="B13" s="66"/>
      <c r="C13" s="66"/>
      <c r="D13" s="66"/>
      <c r="E13" s="66"/>
    </row>
    <row r="14" spans="1:5">
      <c r="A14" s="64" t="s">
        <v>2</v>
      </c>
      <c r="B14" s="65"/>
      <c r="C14" s="65"/>
      <c r="D14" s="65"/>
      <c r="E14" s="65"/>
    </row>
    <row r="15" spans="1:5" ht="12.75" customHeight="1">
      <c r="A15" s="66" t="s">
        <v>23</v>
      </c>
      <c r="B15" s="66"/>
      <c r="C15" s="66"/>
      <c r="D15" s="66"/>
      <c r="E15" s="66"/>
    </row>
    <row r="16" spans="1:5">
      <c r="A16" s="64" t="s">
        <v>16</v>
      </c>
      <c r="B16" s="65"/>
      <c r="C16" s="65"/>
      <c r="D16" s="65"/>
      <c r="E16" s="65"/>
    </row>
    <row r="17" spans="1:7" ht="29.25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27</v>
      </c>
      <c r="B18" s="66"/>
      <c r="C18" s="66"/>
      <c r="D18" s="66"/>
      <c r="E18" s="66"/>
    </row>
    <row r="19" spans="1:7" ht="31.5" customHeight="1">
      <c r="A19" s="76" t="s">
        <v>28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2">
        <v>380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40</v>
      </c>
      <c r="C22" s="3" t="s">
        <v>4</v>
      </c>
      <c r="D22" s="3">
        <v>8.1199999999999992</v>
      </c>
      <c r="E22" s="8">
        <f>D22*F20*G20</f>
        <v>9256.7999999999993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4446</v>
      </c>
    </row>
    <row r="24" spans="1:7">
      <c r="A24" s="7" t="s">
        <v>29</v>
      </c>
      <c r="B24" s="9" t="s">
        <v>57</v>
      </c>
      <c r="C24" s="3" t="s">
        <v>30</v>
      </c>
      <c r="D24" s="3"/>
      <c r="E24" s="8">
        <v>0</v>
      </c>
    </row>
    <row r="25" spans="1:7" s="14" customFormat="1" ht="14.25">
      <c r="A25" s="10" t="s">
        <v>25</v>
      </c>
      <c r="B25" s="11"/>
      <c r="C25" s="12"/>
      <c r="D25" s="12"/>
      <c r="E25" s="13">
        <f>SUM(E22:E24)</f>
        <v>13702.8</v>
      </c>
    </row>
    <row r="27" spans="1:7" ht="31.15" customHeight="1">
      <c r="A27" s="77" t="s">
        <v>58</v>
      </c>
      <c r="B27" s="77"/>
      <c r="C27" s="77"/>
      <c r="D27" s="77"/>
      <c r="E27" s="77"/>
    </row>
    <row r="28" spans="1:7" ht="30.6" customHeight="1">
      <c r="A28" s="66" t="s">
        <v>21</v>
      </c>
      <c r="B28" s="66"/>
      <c r="C28" s="66"/>
      <c r="D28" s="66"/>
      <c r="E28" s="66"/>
    </row>
    <row r="29" spans="1:7" ht="20.45" customHeight="1">
      <c r="A29" s="66" t="s">
        <v>20</v>
      </c>
      <c r="B29" s="66"/>
      <c r="C29" s="66"/>
      <c r="D29" s="66"/>
      <c r="E29" s="66"/>
    </row>
    <row r="30" spans="1:7" ht="28.5" customHeight="1">
      <c r="A30" s="66" t="s">
        <v>32</v>
      </c>
      <c r="B30" s="66"/>
      <c r="C30" s="66"/>
      <c r="D30" s="66"/>
      <c r="E30" s="66"/>
    </row>
    <row r="31" spans="1:7">
      <c r="A31" s="66" t="s">
        <v>18</v>
      </c>
      <c r="B31" s="66"/>
      <c r="C31" s="66"/>
      <c r="D31" s="66"/>
      <c r="E31" s="66"/>
    </row>
    <row r="32" spans="1:7">
      <c r="A32" s="30"/>
      <c r="B32" s="30"/>
      <c r="C32" s="30"/>
      <c r="D32" s="30"/>
      <c r="E32" s="30"/>
    </row>
    <row r="33" spans="1:5">
      <c r="A33" s="30"/>
      <c r="B33" s="30"/>
      <c r="C33" s="30"/>
      <c r="D33" s="30"/>
      <c r="E33" s="30"/>
    </row>
    <row r="34" spans="1:5">
      <c r="A34" s="69" t="s">
        <v>5</v>
      </c>
      <c r="B34" s="69"/>
      <c r="C34" s="69"/>
      <c r="D34" s="69"/>
      <c r="E34" s="69"/>
    </row>
    <row r="35" spans="1:5">
      <c r="A35" s="66" t="s">
        <v>18</v>
      </c>
      <c r="B35" s="66"/>
      <c r="C35" s="66"/>
      <c r="D35" s="66"/>
      <c r="E35" s="66"/>
    </row>
    <row r="36" spans="1:5">
      <c r="A36" s="62" t="s">
        <v>31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32"/>
      <c r="B38" s="32"/>
      <c r="C38" s="32"/>
      <c r="D38" s="32"/>
      <c r="E38" s="32"/>
    </row>
    <row r="39" spans="1:5">
      <c r="A39" s="62" t="s">
        <v>43</v>
      </c>
      <c r="B39" s="62"/>
      <c r="C39" s="62"/>
      <c r="D39" s="62"/>
      <c r="E39" s="5"/>
    </row>
    <row r="40" spans="1:5">
      <c r="B40" s="63" t="s">
        <v>19</v>
      </c>
      <c r="C40" s="63"/>
      <c r="D40" s="63"/>
      <c r="E40" s="6" t="s">
        <v>6</v>
      </c>
    </row>
    <row r="42" spans="1:5">
      <c r="A42" s="18" t="s">
        <v>34</v>
      </c>
    </row>
    <row r="43" spans="1:5">
      <c r="A43" s="14" t="s">
        <v>33</v>
      </c>
    </row>
    <row r="44" spans="1:5">
      <c r="A44" s="2" t="s">
        <v>39</v>
      </c>
      <c r="B44" s="15">
        <f>'2кв'!B48</f>
        <v>-7572.4799999999977</v>
      </c>
    </row>
    <row r="45" spans="1:5">
      <c r="A45" s="19" t="s">
        <v>59</v>
      </c>
      <c r="B45" s="16"/>
    </row>
    <row r="46" spans="1:5">
      <c r="A46" s="2" t="s">
        <v>35</v>
      </c>
      <c r="B46" s="16">
        <v>17343.18</v>
      </c>
    </row>
    <row r="47" spans="1:5" ht="30">
      <c r="A47" s="31" t="s">
        <v>36</v>
      </c>
      <c r="B47" s="16">
        <f>E25</f>
        <v>13702.8</v>
      </c>
    </row>
    <row r="48" spans="1:5">
      <c r="A48" s="17" t="s">
        <v>37</v>
      </c>
      <c r="B48" s="20">
        <f>B44+B46-B47</f>
        <v>-3932.0999999999967</v>
      </c>
    </row>
  </sheetData>
  <mergeCells count="30">
    <mergeCell ref="B40:D40"/>
    <mergeCell ref="A20:E20"/>
    <mergeCell ref="A27:E27"/>
    <mergeCell ref="A28:E28"/>
    <mergeCell ref="A29:E29"/>
    <mergeCell ref="A30:E30"/>
    <mergeCell ref="A31:E31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28" zoomScaleSheetLayoutView="100" workbookViewId="0">
      <selection activeCell="B47" sqref="B47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16384" width="9.140625" style="2"/>
  </cols>
  <sheetData>
    <row r="1" spans="1:5" ht="15.75">
      <c r="A1" s="70" t="s">
        <v>11</v>
      </c>
      <c r="B1" s="70"/>
      <c r="C1" s="70"/>
      <c r="D1" s="70"/>
      <c r="E1" s="70"/>
    </row>
    <row r="2" spans="1:5" ht="32.25" customHeight="1">
      <c r="A2" s="71" t="s">
        <v>12</v>
      </c>
      <c r="B2" s="72"/>
      <c r="C2" s="72"/>
      <c r="D2" s="72"/>
      <c r="E2" s="72"/>
    </row>
    <row r="3" spans="1:5">
      <c r="A3" s="73" t="s">
        <v>60</v>
      </c>
      <c r="B3" s="73"/>
      <c r="C3" s="73"/>
      <c r="D3" s="73"/>
      <c r="E3" s="73"/>
    </row>
    <row r="4" spans="1:5" s="1" customFormat="1" ht="15.6" customHeight="1">
      <c r="A4" s="21" t="s">
        <v>13</v>
      </c>
      <c r="B4" s="4"/>
      <c r="C4" s="4"/>
      <c r="D4" s="75" t="s">
        <v>61</v>
      </c>
      <c r="E4" s="75"/>
    </row>
    <row r="5" spans="1:5">
      <c r="A5" s="35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4" t="s">
        <v>26</v>
      </c>
      <c r="B7" s="74"/>
      <c r="C7" s="74"/>
      <c r="D7" s="74"/>
      <c r="E7" s="74"/>
    </row>
    <row r="8" spans="1:5">
      <c r="A8" s="64" t="s">
        <v>1</v>
      </c>
      <c r="B8" s="64"/>
      <c r="C8" s="64"/>
      <c r="D8" s="64"/>
      <c r="E8" s="64"/>
    </row>
    <row r="9" spans="1:5">
      <c r="A9" s="66" t="s">
        <v>42</v>
      </c>
      <c r="B9" s="66"/>
      <c r="C9" s="66"/>
      <c r="D9" s="66"/>
      <c r="E9" s="66"/>
    </row>
    <row r="10" spans="1:5" ht="28.5" customHeight="1">
      <c r="A10" s="67" t="s">
        <v>14</v>
      </c>
      <c r="B10" s="68"/>
      <c r="C10" s="68"/>
      <c r="D10" s="68"/>
      <c r="E10" s="68"/>
    </row>
    <row r="11" spans="1:5" ht="30.75" customHeight="1">
      <c r="A11" s="66" t="s">
        <v>38</v>
      </c>
      <c r="B11" s="66"/>
      <c r="C11" s="66"/>
      <c r="D11" s="66"/>
      <c r="E11" s="66"/>
    </row>
    <row r="12" spans="1:5">
      <c r="A12" s="64" t="s">
        <v>15</v>
      </c>
      <c r="B12" s="65"/>
      <c r="C12" s="65"/>
      <c r="D12" s="65"/>
      <c r="E12" s="65"/>
    </row>
    <row r="13" spans="1:5">
      <c r="A13" s="66" t="s">
        <v>22</v>
      </c>
      <c r="B13" s="66"/>
      <c r="C13" s="66"/>
      <c r="D13" s="66"/>
      <c r="E13" s="66"/>
    </row>
    <row r="14" spans="1:5">
      <c r="A14" s="64" t="s">
        <v>2</v>
      </c>
      <c r="B14" s="65"/>
      <c r="C14" s="65"/>
      <c r="D14" s="65"/>
      <c r="E14" s="65"/>
    </row>
    <row r="15" spans="1:5" ht="12.75" customHeight="1">
      <c r="A15" s="66" t="s">
        <v>23</v>
      </c>
      <c r="B15" s="66"/>
      <c r="C15" s="66"/>
      <c r="D15" s="66"/>
      <c r="E15" s="66"/>
    </row>
    <row r="16" spans="1:5">
      <c r="A16" s="64" t="s">
        <v>16</v>
      </c>
      <c r="B16" s="65"/>
      <c r="C16" s="65"/>
      <c r="D16" s="65"/>
      <c r="E16" s="65"/>
    </row>
    <row r="17" spans="1:7" ht="29.25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27</v>
      </c>
      <c r="B18" s="66"/>
      <c r="C18" s="66"/>
      <c r="D18" s="66"/>
      <c r="E18" s="66"/>
    </row>
    <row r="19" spans="1:7" ht="31.5" customHeight="1">
      <c r="A19" s="76" t="s">
        <v>28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2">
        <v>380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40</v>
      </c>
      <c r="C22" s="3" t="s">
        <v>4</v>
      </c>
      <c r="D22" s="3">
        <v>8.1199999999999992</v>
      </c>
      <c r="E22" s="8">
        <f>D22*F20*G20</f>
        <v>9256.7999999999993</v>
      </c>
    </row>
    <row r="23" spans="1:7">
      <c r="A23" s="7" t="s">
        <v>41</v>
      </c>
      <c r="B23" s="9" t="s">
        <v>24</v>
      </c>
      <c r="C23" s="3" t="s">
        <v>4</v>
      </c>
      <c r="D23" s="3">
        <v>3.9</v>
      </c>
      <c r="E23" s="8">
        <f>D23*F20*3</f>
        <v>4446</v>
      </c>
    </row>
    <row r="24" spans="1:7">
      <c r="A24" s="7" t="s">
        <v>29</v>
      </c>
      <c r="B24" s="9" t="s">
        <v>62</v>
      </c>
      <c r="C24" s="3" t="s">
        <v>30</v>
      </c>
      <c r="D24" s="3"/>
      <c r="E24" s="8">
        <v>0</v>
      </c>
    </row>
    <row r="25" spans="1:7" s="14" customFormat="1" ht="14.25">
      <c r="A25" s="10" t="s">
        <v>25</v>
      </c>
      <c r="B25" s="11"/>
      <c r="C25" s="12"/>
      <c r="D25" s="12"/>
      <c r="E25" s="13">
        <f>SUM(E22:E24)</f>
        <v>13702.8</v>
      </c>
    </row>
    <row r="27" spans="1:7" ht="31.15" customHeight="1">
      <c r="A27" s="77" t="s">
        <v>86</v>
      </c>
      <c r="B27" s="77"/>
      <c r="C27" s="77"/>
      <c r="D27" s="77"/>
      <c r="E27" s="77"/>
    </row>
    <row r="28" spans="1:7" ht="30.6" customHeight="1">
      <c r="A28" s="66" t="s">
        <v>21</v>
      </c>
      <c r="B28" s="66"/>
      <c r="C28" s="66"/>
      <c r="D28" s="66"/>
      <c r="E28" s="66"/>
    </row>
    <row r="29" spans="1:7" ht="20.45" customHeight="1">
      <c r="A29" s="66" t="s">
        <v>20</v>
      </c>
      <c r="B29" s="66"/>
      <c r="C29" s="66"/>
      <c r="D29" s="66"/>
      <c r="E29" s="66"/>
    </row>
    <row r="30" spans="1:7" ht="28.5" customHeight="1">
      <c r="A30" s="66" t="s">
        <v>32</v>
      </c>
      <c r="B30" s="66"/>
      <c r="C30" s="66"/>
      <c r="D30" s="66"/>
      <c r="E30" s="66"/>
    </row>
    <row r="31" spans="1:7">
      <c r="A31" s="66" t="s">
        <v>18</v>
      </c>
      <c r="B31" s="66"/>
      <c r="C31" s="66"/>
      <c r="D31" s="66"/>
      <c r="E31" s="66"/>
    </row>
    <row r="32" spans="1:7">
      <c r="A32" s="36"/>
      <c r="B32" s="36"/>
      <c r="C32" s="36"/>
      <c r="D32" s="36"/>
      <c r="E32" s="36"/>
    </row>
    <row r="33" spans="1:5">
      <c r="A33" s="36"/>
      <c r="B33" s="36"/>
      <c r="C33" s="36"/>
      <c r="D33" s="36"/>
      <c r="E33" s="36"/>
    </row>
    <row r="34" spans="1:5">
      <c r="A34" s="69" t="s">
        <v>5</v>
      </c>
      <c r="B34" s="69"/>
      <c r="C34" s="69"/>
      <c r="D34" s="69"/>
      <c r="E34" s="69"/>
    </row>
    <row r="35" spans="1:5">
      <c r="A35" s="66" t="s">
        <v>18</v>
      </c>
      <c r="B35" s="66"/>
      <c r="C35" s="66"/>
      <c r="D35" s="66"/>
      <c r="E35" s="66"/>
    </row>
    <row r="36" spans="1:5">
      <c r="A36" s="62" t="s">
        <v>31</v>
      </c>
      <c r="B36" s="62"/>
      <c r="C36" s="62"/>
      <c r="D36" s="62"/>
      <c r="E36" s="5"/>
    </row>
    <row r="37" spans="1:5">
      <c r="B37" s="63" t="s">
        <v>19</v>
      </c>
      <c r="C37" s="63"/>
      <c r="D37" s="63"/>
      <c r="E37" s="6" t="s">
        <v>6</v>
      </c>
    </row>
    <row r="38" spans="1:5">
      <c r="A38" s="34"/>
      <c r="B38" s="34"/>
      <c r="C38" s="34"/>
      <c r="D38" s="34"/>
      <c r="E38" s="34"/>
    </row>
    <row r="39" spans="1:5">
      <c r="A39" s="62" t="s">
        <v>43</v>
      </c>
      <c r="B39" s="62"/>
      <c r="C39" s="62"/>
      <c r="D39" s="62"/>
      <c r="E39" s="5"/>
    </row>
    <row r="40" spans="1:5">
      <c r="B40" s="63" t="s">
        <v>19</v>
      </c>
      <c r="C40" s="63"/>
      <c r="D40" s="63"/>
      <c r="E40" s="6" t="s">
        <v>6</v>
      </c>
    </row>
    <row r="42" spans="1:5">
      <c r="A42" s="18" t="s">
        <v>34</v>
      </c>
    </row>
    <row r="43" spans="1:5">
      <c r="A43" s="14" t="s">
        <v>33</v>
      </c>
    </row>
    <row r="44" spans="1:5">
      <c r="A44" s="2" t="s">
        <v>39</v>
      </c>
      <c r="B44" s="15">
        <f>'3кв'!B48</f>
        <v>-3932.0999999999967</v>
      </c>
    </row>
    <row r="45" spans="1:5">
      <c r="A45" s="19" t="s">
        <v>59</v>
      </c>
      <c r="B45" s="16"/>
    </row>
    <row r="46" spans="1:5">
      <c r="A46" s="2" t="s">
        <v>35</v>
      </c>
      <c r="B46" s="16">
        <v>17464.77</v>
      </c>
    </row>
    <row r="47" spans="1:5" ht="30">
      <c r="A47" s="37" t="s">
        <v>36</v>
      </c>
      <c r="B47" s="16">
        <f>E25</f>
        <v>13702.8</v>
      </c>
    </row>
    <row r="48" spans="1:5">
      <c r="A48" s="17" t="s">
        <v>37</v>
      </c>
      <c r="B48" s="20">
        <f>B44+B46-B47</f>
        <v>-170.12999999999556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7:E27"/>
    <mergeCell ref="A28:E28"/>
    <mergeCell ref="A29:E29"/>
    <mergeCell ref="A30:E30"/>
    <mergeCell ref="A31:E31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13" zoomScaleSheetLayoutView="100" workbookViewId="0">
      <selection activeCell="A26" sqref="A26:XFD2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79" t="s">
        <v>63</v>
      </c>
      <c r="B1" s="79"/>
      <c r="C1" s="79"/>
      <c r="D1" s="38"/>
    </row>
    <row r="2" spans="1:5" ht="15.75">
      <c r="A2" s="80" t="s">
        <v>64</v>
      </c>
      <c r="B2" s="80"/>
      <c r="C2" s="80"/>
      <c r="D2" s="39"/>
    </row>
    <row r="3" spans="1:5" ht="15.75">
      <c r="A3" s="80" t="s">
        <v>65</v>
      </c>
      <c r="B3" s="80"/>
      <c r="C3" s="80"/>
      <c r="D3" s="39"/>
    </row>
    <row r="4" spans="1:5" ht="15.75">
      <c r="A4" s="79" t="s">
        <v>85</v>
      </c>
      <c r="B4" s="79"/>
      <c r="C4" s="79"/>
      <c r="D4" s="38"/>
    </row>
    <row r="5" spans="1:5" ht="15.75">
      <c r="A5" s="81"/>
      <c r="B5" s="81"/>
      <c r="C5" s="81"/>
      <c r="D5" s="1"/>
    </row>
    <row r="6" spans="1:5" ht="15.75">
      <c r="A6" s="39"/>
      <c r="B6" s="40" t="s">
        <v>66</v>
      </c>
      <c r="C6" s="41">
        <f>'1кв'!B43</f>
        <v>-14564.56</v>
      </c>
      <c r="D6" s="42"/>
    </row>
    <row r="7" spans="1:5" ht="15.75">
      <c r="A7" s="43" t="s">
        <v>67</v>
      </c>
      <c r="B7" s="40" t="s">
        <v>87</v>
      </c>
      <c r="C7" s="41"/>
      <c r="D7" s="42"/>
    </row>
    <row r="8" spans="1:5" ht="15.75">
      <c r="B8" s="44" t="s">
        <v>68</v>
      </c>
      <c r="C8" s="45">
        <f>'1кв'!B45+'2кв'!B46+'3кв'!B46+'4кв'!B46</f>
        <v>69007.95</v>
      </c>
      <c r="D8" s="46"/>
    </row>
    <row r="9" spans="1:5" ht="15.75">
      <c r="A9" s="47"/>
      <c r="B9" s="44" t="s">
        <v>69</v>
      </c>
      <c r="C9" s="48">
        <f>SUM(C8:C8)</f>
        <v>69007.95</v>
      </c>
      <c r="D9" s="42"/>
    </row>
    <row r="10" spans="1:5" ht="15.75">
      <c r="A10" s="1"/>
      <c r="B10" s="78"/>
      <c r="C10" s="78"/>
      <c r="D10" s="49"/>
    </row>
    <row r="11" spans="1:5" ht="15.75">
      <c r="A11" s="50" t="s">
        <v>70</v>
      </c>
      <c r="B11" s="51" t="s">
        <v>44</v>
      </c>
      <c r="C11" s="52">
        <f>'1кв'!E22+'2кв'!E22+'3кв'!E22+'4кв'!E22</f>
        <v>35659.199999999997</v>
      </c>
      <c r="D11" s="49"/>
    </row>
    <row r="12" spans="1:5" ht="15.75">
      <c r="A12" s="50"/>
      <c r="B12" s="7" t="s">
        <v>41</v>
      </c>
      <c r="C12" s="52">
        <f>'1кв'!E23+'2кв'!E23+'3кв'!E23+'4кв'!E23</f>
        <v>17100</v>
      </c>
      <c r="D12" s="49"/>
    </row>
    <row r="13" spans="1:5" ht="30">
      <c r="A13" s="50"/>
      <c r="B13" s="7" t="s">
        <v>71</v>
      </c>
      <c r="C13" s="52">
        <f>'1кв'!E24</f>
        <v>1581.52</v>
      </c>
      <c r="D13" s="49"/>
    </row>
    <row r="14" spans="1:5" ht="15.75">
      <c r="A14" s="1"/>
      <c r="B14" s="7" t="s">
        <v>29</v>
      </c>
      <c r="C14" s="52">
        <f>'1кв'!E25+'2кв'!E24+'3кв'!E24+'4кв'!E24</f>
        <v>272.8</v>
      </c>
      <c r="D14" s="49"/>
      <c r="E14" s="53"/>
    </row>
    <row r="15" spans="1:5" ht="15.75">
      <c r="A15" s="50"/>
      <c r="B15" s="54" t="s">
        <v>72</v>
      </c>
      <c r="C15" s="55">
        <v>0</v>
      </c>
      <c r="D15" s="49"/>
    </row>
    <row r="16" spans="1:5" ht="15.75">
      <c r="A16" s="50"/>
      <c r="B16" s="56" t="s">
        <v>73</v>
      </c>
      <c r="C16" s="55">
        <v>0</v>
      </c>
      <c r="D16" s="49"/>
    </row>
    <row r="17" spans="1:5" ht="15.75">
      <c r="A17" s="1"/>
      <c r="B17" s="57" t="s">
        <v>74</v>
      </c>
      <c r="C17" s="58">
        <f>SUM(C11:C16)</f>
        <v>54613.52</v>
      </c>
      <c r="D17" s="49"/>
      <c r="E17" s="53"/>
    </row>
    <row r="18" spans="1:5" ht="15.75">
      <c r="A18" s="1"/>
      <c r="B18" s="59" t="s">
        <v>75</v>
      </c>
      <c r="C18" s="58">
        <f>C6+C9-C17</f>
        <v>-170.12999999999738</v>
      </c>
      <c r="D18" s="49"/>
    </row>
    <row r="19" spans="1:5" ht="15.75">
      <c r="A19" s="1"/>
      <c r="B19" s="43"/>
      <c r="C19" s="43"/>
      <c r="D19" s="49"/>
    </row>
    <row r="20" spans="1:5" ht="15.75">
      <c r="A20" s="1"/>
      <c r="B20" s="60" t="s">
        <v>76</v>
      </c>
      <c r="C20" s="60"/>
      <c r="D20" s="49"/>
    </row>
    <row r="21" spans="1:5" ht="15.75">
      <c r="A21" s="1"/>
      <c r="B21" s="60" t="s">
        <v>77</v>
      </c>
      <c r="C21" s="60">
        <v>5700</v>
      </c>
      <c r="D21" s="49"/>
    </row>
    <row r="22" spans="1:5" ht="15.75">
      <c r="A22" s="1"/>
      <c r="B22" s="61" t="s">
        <v>78</v>
      </c>
      <c r="C22" s="61">
        <v>5821.59</v>
      </c>
      <c r="D22" s="49"/>
    </row>
    <row r="23" spans="1:5" ht="15.75">
      <c r="A23" s="1"/>
      <c r="B23" s="60" t="s">
        <v>79</v>
      </c>
      <c r="C23" s="60">
        <f>C22-C21</f>
        <v>121.59000000000015</v>
      </c>
      <c r="D23" s="49"/>
    </row>
    <row r="24" spans="1:5" ht="15.75">
      <c r="A24" s="1"/>
      <c r="B24" s="43"/>
      <c r="C24" s="43"/>
      <c r="D24" s="49"/>
    </row>
    <row r="25" spans="1:5" ht="15.75">
      <c r="A25" s="1"/>
      <c r="B25" s="43"/>
      <c r="C25" s="43"/>
      <c r="D25" s="49"/>
    </row>
    <row r="26" spans="1:5" ht="15.75">
      <c r="A26" s="1"/>
      <c r="B26" s="43"/>
      <c r="C26" s="43"/>
      <c r="D26" s="49"/>
    </row>
    <row r="27" spans="1:5" ht="15.75">
      <c r="A27" s="1"/>
      <c r="B27" s="43"/>
      <c r="C27" s="43"/>
      <c r="D27" s="49"/>
    </row>
    <row r="28" spans="1:5" ht="15.75">
      <c r="A28" s="1" t="s">
        <v>80</v>
      </c>
      <c r="B28" s="43" t="s">
        <v>81</v>
      </c>
      <c r="C28" s="43"/>
      <c r="D28" s="49"/>
    </row>
    <row r="29" spans="1:5" ht="15.75">
      <c r="A29" s="1"/>
      <c r="B29" s="43" t="s">
        <v>82</v>
      </c>
      <c r="C29" s="43"/>
      <c r="D29" s="49"/>
    </row>
    <row r="30" spans="1:5" ht="15.75">
      <c r="A30" s="1"/>
      <c r="B30" s="43" t="s">
        <v>83</v>
      </c>
      <c r="C30" s="43"/>
      <c r="D30" s="49"/>
    </row>
    <row r="31" spans="1:5" ht="15.75">
      <c r="A31" s="1"/>
      <c r="B31" s="43"/>
      <c r="C31" s="43"/>
      <c r="D31" s="49"/>
    </row>
    <row r="32" spans="1:5" ht="15.75">
      <c r="A32" s="1"/>
      <c r="B32" s="43"/>
      <c r="C32" s="43"/>
      <c r="D32" s="49"/>
    </row>
    <row r="33" spans="1:4" ht="15.75">
      <c r="A33" s="1"/>
      <c r="B33" s="43" t="s">
        <v>84</v>
      </c>
      <c r="C33" s="43"/>
      <c r="D33" s="49"/>
    </row>
    <row r="34" spans="1:4" ht="15.75">
      <c r="A34" s="1"/>
      <c r="B34" s="43"/>
      <c r="C34" s="43"/>
      <c r="D34" s="49"/>
    </row>
    <row r="35" spans="1:4" ht="15.75">
      <c r="A35" s="1"/>
      <c r="B35" s="43"/>
      <c r="C35" s="43"/>
      <c r="D35" s="49"/>
    </row>
    <row r="36" spans="1:4" ht="15.75">
      <c r="A36" s="1"/>
      <c r="B36" s="43"/>
      <c r="C36" s="43"/>
      <c r="D36" s="49"/>
    </row>
    <row r="37" spans="1:4" ht="15.75">
      <c r="A37" s="1"/>
      <c r="B37" s="43"/>
      <c r="C37" s="43"/>
      <c r="D37" s="4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2023-03-02T10:43:33Z</dcterms:modified>
</cp:coreProperties>
</file>