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19410" windowHeight="11010" activeTab="4"/>
  </bookViews>
  <sheets>
    <sheet name="1кв" sheetId="19" r:id="rId1"/>
    <sheet name="2кв" sheetId="20" r:id="rId2"/>
    <sheet name="3кв" sheetId="21" r:id="rId3"/>
    <sheet name="4кв" sheetId="22" r:id="rId4"/>
    <sheet name="отчет" sheetId="23" r:id="rId5"/>
  </sheets>
  <externalReferences>
    <externalReference r:id="rId6"/>
  </externalReferences>
  <definedNames>
    <definedName name="_xlnm.Print_Area" localSheetId="0">'1кв'!$A$1:$E$50</definedName>
    <definedName name="_xlnm.Print_Area" localSheetId="1">'2кв'!$A$1:$E$50</definedName>
    <definedName name="_xlnm.Print_Area" localSheetId="2">'3кв'!$A$1:$E$50</definedName>
    <definedName name="_xlnm.Print_Area" localSheetId="3">'4кв'!$A$1:$E$50</definedName>
    <definedName name="_xlnm.Print_Area" localSheetId="4">отчет!$A$1:$C$37</definedName>
  </definedNames>
  <calcPr calcId="124519"/>
</workbook>
</file>

<file path=xl/calcChain.xml><?xml version="1.0" encoding="utf-8"?>
<calcChain xmlns="http://schemas.openxmlformats.org/spreadsheetml/2006/main">
  <c r="C8" i="23"/>
  <c r="C15"/>
  <c r="C9"/>
  <c r="C6"/>
  <c r="C25"/>
  <c r="C14"/>
  <c r="E23" i="22"/>
  <c r="E22"/>
  <c r="E26" s="1"/>
  <c r="B49" s="1"/>
  <c r="C10" i="23" l="1"/>
  <c r="E23" i="21"/>
  <c r="E22"/>
  <c r="E26" l="1"/>
  <c r="B49" s="1"/>
  <c r="E23" i="20"/>
  <c r="E26" s="1"/>
  <c r="B49" s="1"/>
  <c r="E22"/>
  <c r="E24" i="19" l="1"/>
  <c r="E23"/>
  <c r="C13" i="23" s="1"/>
  <c r="E22" i="19"/>
  <c r="C12" i="23" s="1"/>
  <c r="C19" l="1"/>
  <c r="C20" s="1"/>
  <c r="E27" i="19"/>
  <c r="B49" s="1"/>
  <c r="B50" s="1"/>
  <c r="B45" i="20" s="1"/>
  <c r="B50" s="1"/>
  <c r="B45" i="21" s="1"/>
  <c r="B50" s="1"/>
  <c r="B45" i="22" s="1"/>
  <c r="B50" s="1"/>
</calcChain>
</file>

<file path=xl/sharedStrings.xml><?xml version="1.0" encoding="utf-8"?>
<sst xmlns="http://schemas.openxmlformats.org/spreadsheetml/2006/main" count="251" uniqueCount="90">
  <si>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</si>
  <si>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</si>
  <si>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</si>
  <si>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</si>
  <si>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</si>
  <si>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</si>
  <si>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</si>
  <si>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</si>
  <si>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</si>
  <si>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</si>
  <si>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</si>
  <si>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</si>
  <si>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</si>
  <si>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</si>
  <si>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</si>
  <si>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</si>
  <si>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</si>
  <si>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</si>
  <si>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</si>
  <si>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</si>
  <si>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</si>
  <si>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</si>
  <si>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</si>
  <si>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</si>
  <si>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</si>
  <si>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д.7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</si>
  <si>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Гребенник Валентина Николаевна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</si>
  <si>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46 от 01.05.2015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</si>
  <si>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№48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</si>
  <si>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</si>
  <si>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</si>
  <si>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</si>
  <si>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</si>
  <si>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</si>
  <si>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</si>
  <si>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</si>
  <si>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</si>
  <si>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</si>
  <si>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 влице председателя совета дома Гребенник В.Н.</t>
    </r>
  </si>
  <si>
    <t>в т.ч. Оплачено рем.и содерж.</t>
  </si>
  <si>
    <t>Общая площадь квартир - 594,9м2</t>
  </si>
  <si>
    <t xml:space="preserve">Общехозяйственные расходы </t>
  </si>
  <si>
    <t xml:space="preserve">определена приложением № 9 к договору </t>
  </si>
  <si>
    <t>Остаток на начало  квартала</t>
  </si>
  <si>
    <t>Услуги по содержанию многоквартирного дома</t>
  </si>
  <si>
    <t>интернет Ростелеком</t>
  </si>
  <si>
    <t>Расходы по содержанию и тек. ремонту</t>
  </si>
  <si>
    <t xml:space="preserve">Обработка подъездов хлорсодержащими растворами опрыскивание 1 раз в неделю </t>
  </si>
  <si>
    <t>Предъявлено населению 30197,1</t>
  </si>
  <si>
    <t>за 1 квартал 2022 года</t>
  </si>
  <si>
    <t>"31" 03 2022 г.</t>
  </si>
  <si>
    <t xml:space="preserve">           2. Всего за период с "01" 01 2022 г. по "31" 03 2022 г. выполнено работ (оказано услуг) на общую сумму двадцать семь тысяч пятьдесят четыре тысячи 68 копеек</t>
  </si>
  <si>
    <t>за 2 квартал 2022 года</t>
  </si>
  <si>
    <t>"30" 06 2022 г.</t>
  </si>
  <si>
    <t>2 квартал</t>
  </si>
  <si>
    <t xml:space="preserve">           2. Всего за период с "01" 04 2022 г. по "30" 06 2022 г. выполнено работ (оказано услуг) на общую сумму двадцать четыре тысячи семьсот девятнадцать рублей 90 копеек</t>
  </si>
  <si>
    <t>за 3 квартал 2022 года</t>
  </si>
  <si>
    <t>"30" 09 2022 г.</t>
  </si>
  <si>
    <t>3 квартал</t>
  </si>
  <si>
    <t xml:space="preserve">           2. Всего за период с "01" 07 2022 г. по "30" 09 2022 г. выполнено работ (оказано услуг) на общую сумму двадцать шесть тысяч шестьсот восемьдесят один рубль 27 копеек</t>
  </si>
  <si>
    <t>Предъявлено населению 32195,97</t>
  </si>
  <si>
    <t>за 4 квартал 2022 года</t>
  </si>
  <si>
    <t>"31" 12 2022 г.</t>
  </si>
  <si>
    <t>4 квартал</t>
  </si>
  <si>
    <t>ОТЧЕТ</t>
  </si>
  <si>
    <t>О ВЫПОЛНЕННЫХ РАБОТАХ И ДВИЖЕНИИ  СРЕДСТВ</t>
  </si>
  <si>
    <t>НА ЛИЦЕВОМ СЧЕТЕ  за  период  с 01.01.2022г. по 31.12.2022г.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</si>
  <si>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</si>
  <si>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</si>
  <si>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</si>
  <si>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Ростелеком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</si>
  <si>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</si>
  <si>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</si>
  <si>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</si>
  <si>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</si>
  <si>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</si>
  <si>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Остаток средств на 01.01.2023</t>
  </si>
  <si>
    <t>Справочно:</t>
  </si>
  <si>
    <t>Задолженность населения по оплате на 01.01.2022г.</t>
  </si>
  <si>
    <t>Задолженность населения по оплате на 01.01.2023г.</t>
  </si>
  <si>
    <t>Прирост (+) / уменьшение (-) задолженности за год</t>
  </si>
  <si>
    <t xml:space="preserve">Получил: </t>
  </si>
  <si>
    <t>Отчет за 2022год.</t>
  </si>
  <si>
    <t>Перечень предлагаемых работ на 2023 год.</t>
  </si>
  <si>
    <t>Предложение по структуре тарифа на 2023 год.</t>
  </si>
  <si>
    <t>_____________________________________________</t>
  </si>
  <si>
    <t>по ж.д. ул.Комсомольская, д.7</t>
  </si>
  <si>
    <t>Непредвиденные работы0ч/ч</t>
  </si>
  <si>
    <t xml:space="preserve">           2. Всего за период с "01" 10 2022 г. по "31" 12 2022 г. выполнено работ (оказано услуг) на общую сумму двадцать шесть тысяч шестьсот восемьдесят один рубль 27 копеек.</t>
  </si>
  <si>
    <t>Начислено всего 124786,14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</si>
</sst>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7" fillId="0" borderId="0"/>
    <xf numFmtId="0" fontId="18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43" fontId="4" fillId="2" borderId="1" xfId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43" fontId="4" fillId="0" borderId="0" xfId="0" applyNumberFormat="1" applyFont="1"/>
    <xf numFmtId="0" fontId="4" fillId="2" borderId="0" xfId="0" applyFont="1" applyFill="1"/>
    <xf numFmtId="0" fontId="3" fillId="0" borderId="0" xfId="0" applyFont="1" applyAlignment="1">
      <alignment wrapText="1"/>
    </xf>
    <xf numFmtId="0" fontId="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7" fontId="13" fillId="0" borderId="5" xfId="0" applyNumberFormat="1" applyFont="1" applyBorder="1" applyAlignment="1">
      <alignment horizontal="center"/>
    </xf>
    <xf numFmtId="39" fontId="4" fillId="2" borderId="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6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m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кв"/>
      <sheetName val="2кв"/>
      <sheetName val="3кв"/>
      <sheetName val="4кв"/>
      <sheetName val="отчет"/>
    </sheetNames>
    <sheetDataSet>
      <sheetData sheetId="0">
        <row r="24">
          <cell r="E24">
            <v>2372.2799999999997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19" zoomScaleSheetLayoutView="100" workbookViewId="0">
      <selection activeCell="A34" sqref="A34:E34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>
      <c r="A1" s="78" t="s">
        <v>11</v>
      </c>
      <c r="B1" s="78"/>
      <c r="C1" s="78"/>
      <c r="D1" s="78"/>
      <c r="E1" s="78"/>
    </row>
    <row r="2" spans="1:5" ht="31.5" customHeight="1">
      <c r="A2" s="79" t="s">
        <v>12</v>
      </c>
      <c r="B2" s="80"/>
      <c r="C2" s="80"/>
      <c r="D2" s="80"/>
      <c r="E2" s="80"/>
    </row>
    <row r="3" spans="1:5">
      <c r="A3" s="81" t="s">
        <v>49</v>
      </c>
      <c r="B3" s="81"/>
      <c r="C3" s="81"/>
      <c r="D3" s="81"/>
      <c r="E3" s="81"/>
    </row>
    <row r="4" spans="1:5" s="1" customFormat="1" ht="21" customHeight="1">
      <c r="A4" s="28" t="s">
        <v>13</v>
      </c>
      <c r="B4" s="4"/>
      <c r="C4" s="4"/>
      <c r="D4" s="83" t="s">
        <v>50</v>
      </c>
      <c r="E4" s="83"/>
    </row>
    <row r="5" spans="1:5">
      <c r="A5" s="31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2" t="s">
        <v>25</v>
      </c>
      <c r="B7" s="82"/>
      <c r="C7" s="82"/>
      <c r="D7" s="82"/>
      <c r="E7" s="82"/>
    </row>
    <row r="8" spans="1:5">
      <c r="A8" s="71" t="s">
        <v>1</v>
      </c>
      <c r="B8" s="71"/>
      <c r="C8" s="71"/>
      <c r="D8" s="71"/>
      <c r="E8" s="71"/>
    </row>
    <row r="9" spans="1:5" ht="18" customHeight="1">
      <c r="A9" s="73" t="s">
        <v>26</v>
      </c>
      <c r="B9" s="73"/>
      <c r="C9" s="73"/>
      <c r="D9" s="73"/>
      <c r="E9" s="73"/>
    </row>
    <row r="10" spans="1:5" ht="24.6" customHeight="1">
      <c r="A10" s="75" t="s">
        <v>14</v>
      </c>
      <c r="B10" s="76"/>
      <c r="C10" s="76"/>
      <c r="D10" s="76"/>
      <c r="E10" s="76"/>
    </row>
    <row r="11" spans="1:5" ht="27.75" customHeight="1">
      <c r="A11" s="73" t="s">
        <v>27</v>
      </c>
      <c r="B11" s="73"/>
      <c r="C11" s="73"/>
      <c r="D11" s="73"/>
      <c r="E11" s="73"/>
    </row>
    <row r="12" spans="1:5" ht="17.25" customHeight="1">
      <c r="A12" s="71" t="s">
        <v>15</v>
      </c>
      <c r="B12" s="72"/>
      <c r="C12" s="72"/>
      <c r="D12" s="72"/>
      <c r="E12" s="72"/>
    </row>
    <row r="13" spans="1:5">
      <c r="A13" s="73" t="s">
        <v>23</v>
      </c>
      <c r="B13" s="73"/>
      <c r="C13" s="73"/>
      <c r="D13" s="73"/>
      <c r="E13" s="73"/>
    </row>
    <row r="14" spans="1:5" ht="13.5" customHeight="1">
      <c r="A14" s="71" t="s">
        <v>2</v>
      </c>
      <c r="B14" s="72"/>
      <c r="C14" s="72"/>
      <c r="D14" s="72"/>
      <c r="E14" s="72"/>
    </row>
    <row r="15" spans="1:5" ht="16.5" customHeight="1">
      <c r="A15" s="73" t="s">
        <v>22</v>
      </c>
      <c r="B15" s="73"/>
      <c r="C15" s="73"/>
      <c r="D15" s="73"/>
      <c r="E15" s="73"/>
    </row>
    <row r="16" spans="1:5" ht="13.5" customHeight="1">
      <c r="A16" s="71" t="s">
        <v>16</v>
      </c>
      <c r="B16" s="72"/>
      <c r="C16" s="72"/>
      <c r="D16" s="72"/>
      <c r="E16" s="72"/>
    </row>
    <row r="17" spans="1:7" ht="33.75" customHeight="1">
      <c r="A17" s="73" t="s">
        <v>17</v>
      </c>
      <c r="B17" s="73"/>
      <c r="C17" s="73"/>
      <c r="D17" s="73"/>
      <c r="E17" s="73"/>
    </row>
    <row r="18" spans="1:7" ht="65.25" customHeight="1">
      <c r="A18" s="73" t="s">
        <v>28</v>
      </c>
      <c r="B18" s="73"/>
      <c r="C18" s="73"/>
      <c r="D18" s="73"/>
      <c r="E18" s="73"/>
    </row>
    <row r="19" spans="1:7" ht="35.25" customHeight="1">
      <c r="A19" s="84" t="s">
        <v>29</v>
      </c>
      <c r="B19" s="84"/>
      <c r="C19" s="84"/>
      <c r="D19" s="84"/>
      <c r="E19" s="84"/>
    </row>
    <row r="20" spans="1:7">
      <c r="A20" s="84"/>
      <c r="B20" s="84"/>
      <c r="C20" s="84"/>
      <c r="D20" s="84"/>
      <c r="E20" s="84"/>
      <c r="F20" s="2">
        <v>594.9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5" t="s">
        <v>44</v>
      </c>
      <c r="B22" s="9" t="s">
        <v>42</v>
      </c>
      <c r="C22" s="3" t="s">
        <v>4</v>
      </c>
      <c r="D22" s="3">
        <v>10.23</v>
      </c>
      <c r="E22" s="8">
        <f>D22*F20*G20</f>
        <v>18257.481</v>
      </c>
    </row>
    <row r="23" spans="1:7">
      <c r="A23" s="7" t="s">
        <v>41</v>
      </c>
      <c r="B23" s="9" t="s">
        <v>24</v>
      </c>
      <c r="C23" s="3" t="s">
        <v>4</v>
      </c>
      <c r="D23" s="3">
        <v>3.6</v>
      </c>
      <c r="E23" s="8">
        <f>D23*F20*G20</f>
        <v>6424.92</v>
      </c>
    </row>
    <row r="24" spans="1:7" ht="59.25" customHeight="1">
      <c r="A24" s="7" t="s">
        <v>47</v>
      </c>
      <c r="B24" s="9" t="s">
        <v>32</v>
      </c>
      <c r="C24" s="3" t="s">
        <v>4</v>
      </c>
      <c r="D24" s="3"/>
      <c r="E24" s="8">
        <f>790.76*3</f>
        <v>2372.2799999999997</v>
      </c>
    </row>
    <row r="25" spans="1:7" s="16" customFormat="1">
      <c r="A25" s="22" t="s">
        <v>31</v>
      </c>
      <c r="B25" s="9" t="s">
        <v>32</v>
      </c>
      <c r="C25" s="23" t="s">
        <v>33</v>
      </c>
      <c r="D25" s="23"/>
      <c r="E25" s="11">
        <v>0</v>
      </c>
    </row>
    <row r="26" spans="1:7" s="16" customFormat="1">
      <c r="A26" s="32"/>
      <c r="B26" s="26"/>
      <c r="C26" s="23"/>
      <c r="D26" s="24"/>
      <c r="E26" s="27"/>
    </row>
    <row r="27" spans="1:7">
      <c r="A27" s="18" t="s">
        <v>34</v>
      </c>
      <c r="B27" s="19"/>
      <c r="C27" s="20"/>
      <c r="D27" s="20"/>
      <c r="E27" s="21">
        <f>SUM(E22:E26)</f>
        <v>27054.680999999997</v>
      </c>
    </row>
    <row r="28" spans="1:7" ht="21.6" customHeight="1"/>
    <row r="29" spans="1:7" ht="33" customHeight="1">
      <c r="A29" s="85" t="s">
        <v>51</v>
      </c>
      <c r="B29" s="85"/>
      <c r="C29" s="85"/>
      <c r="D29" s="85"/>
      <c r="E29" s="85"/>
    </row>
    <row r="30" spans="1:7">
      <c r="A30" s="73" t="s">
        <v>21</v>
      </c>
      <c r="B30" s="73"/>
      <c r="C30" s="73"/>
      <c r="D30" s="73"/>
      <c r="E30" s="73"/>
    </row>
    <row r="31" spans="1:7" ht="29.25" customHeight="1">
      <c r="A31" s="73" t="s">
        <v>20</v>
      </c>
      <c r="B31" s="73"/>
      <c r="C31" s="73"/>
      <c r="D31" s="73"/>
      <c r="E31" s="73"/>
    </row>
    <row r="32" spans="1:7">
      <c r="A32" s="73" t="s">
        <v>35</v>
      </c>
      <c r="B32" s="73"/>
      <c r="C32" s="73"/>
      <c r="D32" s="73"/>
      <c r="E32" s="73"/>
    </row>
    <row r="33" spans="1:5">
      <c r="A33" s="73" t="s">
        <v>18</v>
      </c>
      <c r="B33" s="73"/>
      <c r="C33" s="73"/>
      <c r="D33" s="73"/>
      <c r="E33" s="73"/>
    </row>
    <row r="34" spans="1:5">
      <c r="A34" s="77" t="s">
        <v>5</v>
      </c>
      <c r="B34" s="77"/>
      <c r="C34" s="77"/>
      <c r="D34" s="77"/>
      <c r="E34" s="77"/>
    </row>
    <row r="35" spans="1:5">
      <c r="A35" s="73" t="s">
        <v>18</v>
      </c>
      <c r="B35" s="73"/>
      <c r="C35" s="73"/>
      <c r="D35" s="73"/>
      <c r="E35" s="73"/>
    </row>
    <row r="36" spans="1:5">
      <c r="A36" s="74" t="s">
        <v>30</v>
      </c>
      <c r="B36" s="74"/>
      <c r="C36" s="74"/>
      <c r="D36" s="74"/>
      <c r="E36" s="5"/>
    </row>
    <row r="37" spans="1:5">
      <c r="B37" s="70" t="s">
        <v>19</v>
      </c>
      <c r="C37" s="70"/>
      <c r="D37" s="70"/>
      <c r="E37" s="6" t="s">
        <v>6</v>
      </c>
    </row>
    <row r="38" spans="1:5">
      <c r="A38" s="30"/>
      <c r="B38" s="30"/>
      <c r="C38" s="30"/>
      <c r="D38" s="30"/>
      <c r="E38" s="30"/>
    </row>
    <row r="39" spans="1:5">
      <c r="A39" s="69" t="s">
        <v>38</v>
      </c>
      <c r="B39" s="69"/>
      <c r="C39" s="69"/>
      <c r="D39" s="69"/>
      <c r="E39" s="5"/>
    </row>
    <row r="40" spans="1:5">
      <c r="B40" s="70" t="s">
        <v>19</v>
      </c>
      <c r="C40" s="70"/>
      <c r="D40" s="70"/>
      <c r="E40" s="6" t="s">
        <v>6</v>
      </c>
    </row>
    <row r="43" spans="1:5">
      <c r="A43" s="2" t="s">
        <v>40</v>
      </c>
    </row>
    <row r="44" spans="1:5">
      <c r="A44" s="10" t="s">
        <v>36</v>
      </c>
    </row>
    <row r="45" spans="1:5">
      <c r="A45" s="2" t="s">
        <v>43</v>
      </c>
      <c r="B45" s="12">
        <v>9762.9</v>
      </c>
    </row>
    <row r="46" spans="1:5" ht="31.5">
      <c r="A46" s="17" t="s">
        <v>48</v>
      </c>
      <c r="B46" s="13"/>
    </row>
    <row r="47" spans="1:5">
      <c r="A47" s="2" t="s">
        <v>39</v>
      </c>
      <c r="B47" s="13">
        <v>30319.13</v>
      </c>
    </row>
    <row r="48" spans="1:5">
      <c r="A48" s="2" t="s">
        <v>45</v>
      </c>
      <c r="B48" s="13">
        <v>450</v>
      </c>
    </row>
    <row r="49" spans="1:2" ht="30">
      <c r="A49" s="29" t="s">
        <v>46</v>
      </c>
      <c r="B49" s="13">
        <f>E27</f>
        <v>27054.680999999997</v>
      </c>
    </row>
    <row r="50" spans="1:2">
      <c r="A50" s="14" t="s">
        <v>37</v>
      </c>
      <c r="B50" s="12">
        <f>B45+B47+B48-B49</f>
        <v>13477.349000000002</v>
      </c>
    </row>
    <row r="52" spans="1:2">
      <c r="B52" s="15"/>
    </row>
  </sheetData>
  <mergeCells count="30">
    <mergeCell ref="A30:E30"/>
    <mergeCell ref="A31:E31"/>
    <mergeCell ref="A32:E32"/>
    <mergeCell ref="A1:E1"/>
    <mergeCell ref="A2:E2"/>
    <mergeCell ref="A3:E3"/>
    <mergeCell ref="A6:E6"/>
    <mergeCell ref="A7:E7"/>
    <mergeCell ref="D4:E4"/>
    <mergeCell ref="A17:E17"/>
    <mergeCell ref="A18:E18"/>
    <mergeCell ref="A19:E19"/>
    <mergeCell ref="A20:E20"/>
    <mergeCell ref="A29:E29"/>
    <mergeCell ref="A39:D39"/>
    <mergeCell ref="B40:D40"/>
    <mergeCell ref="A14:E14"/>
    <mergeCell ref="A8:E8"/>
    <mergeCell ref="A35:E35"/>
    <mergeCell ref="A36:D36"/>
    <mergeCell ref="B37:D37"/>
    <mergeCell ref="A9:E9"/>
    <mergeCell ref="A10:E10"/>
    <mergeCell ref="A11:E11"/>
    <mergeCell ref="A12:E12"/>
    <mergeCell ref="A13:E13"/>
    <mergeCell ref="A33:E33"/>
    <mergeCell ref="A34:E34"/>
    <mergeCell ref="A15:E15"/>
    <mergeCell ref="A16:E1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19" zoomScaleSheetLayoutView="100" workbookViewId="0">
      <selection activeCell="A28" sqref="A28:E28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>
      <c r="A1" s="78" t="s">
        <v>11</v>
      </c>
      <c r="B1" s="78"/>
      <c r="C1" s="78"/>
      <c r="D1" s="78"/>
      <c r="E1" s="78"/>
    </row>
    <row r="2" spans="1:5" ht="31.5" customHeight="1">
      <c r="A2" s="79" t="s">
        <v>12</v>
      </c>
      <c r="B2" s="80"/>
      <c r="C2" s="80"/>
      <c r="D2" s="80"/>
      <c r="E2" s="80"/>
    </row>
    <row r="3" spans="1:5">
      <c r="A3" s="81" t="s">
        <v>52</v>
      </c>
      <c r="B3" s="81"/>
      <c r="C3" s="81"/>
      <c r="D3" s="81"/>
      <c r="E3" s="81"/>
    </row>
    <row r="4" spans="1:5" s="1" customFormat="1" ht="21" customHeight="1">
      <c r="A4" s="28" t="s">
        <v>13</v>
      </c>
      <c r="B4" s="4"/>
      <c r="C4" s="4"/>
      <c r="D4" s="83" t="s">
        <v>53</v>
      </c>
      <c r="E4" s="83"/>
    </row>
    <row r="5" spans="1:5">
      <c r="A5" s="36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2" t="s">
        <v>25</v>
      </c>
      <c r="B7" s="82"/>
      <c r="C7" s="82"/>
      <c r="D7" s="82"/>
      <c r="E7" s="82"/>
    </row>
    <row r="8" spans="1:5">
      <c r="A8" s="71" t="s">
        <v>1</v>
      </c>
      <c r="B8" s="71"/>
      <c r="C8" s="71"/>
      <c r="D8" s="71"/>
      <c r="E8" s="71"/>
    </row>
    <row r="9" spans="1:5" ht="18" customHeight="1">
      <c r="A9" s="73" t="s">
        <v>26</v>
      </c>
      <c r="B9" s="73"/>
      <c r="C9" s="73"/>
      <c r="D9" s="73"/>
      <c r="E9" s="73"/>
    </row>
    <row r="10" spans="1:5" ht="24.6" customHeight="1">
      <c r="A10" s="75" t="s">
        <v>14</v>
      </c>
      <c r="B10" s="76"/>
      <c r="C10" s="76"/>
      <c r="D10" s="76"/>
      <c r="E10" s="76"/>
    </row>
    <row r="11" spans="1:5" ht="27.75" customHeight="1">
      <c r="A11" s="73" t="s">
        <v>27</v>
      </c>
      <c r="B11" s="73"/>
      <c r="C11" s="73"/>
      <c r="D11" s="73"/>
      <c r="E11" s="73"/>
    </row>
    <row r="12" spans="1:5" ht="17.25" customHeight="1">
      <c r="A12" s="71" t="s">
        <v>15</v>
      </c>
      <c r="B12" s="72"/>
      <c r="C12" s="72"/>
      <c r="D12" s="72"/>
      <c r="E12" s="72"/>
    </row>
    <row r="13" spans="1:5">
      <c r="A13" s="73" t="s">
        <v>23</v>
      </c>
      <c r="B13" s="73"/>
      <c r="C13" s="73"/>
      <c r="D13" s="73"/>
      <c r="E13" s="73"/>
    </row>
    <row r="14" spans="1:5" ht="13.5" customHeight="1">
      <c r="A14" s="71" t="s">
        <v>2</v>
      </c>
      <c r="B14" s="72"/>
      <c r="C14" s="72"/>
      <c r="D14" s="72"/>
      <c r="E14" s="72"/>
    </row>
    <row r="15" spans="1:5" ht="16.5" customHeight="1">
      <c r="A15" s="73" t="s">
        <v>22</v>
      </c>
      <c r="B15" s="73"/>
      <c r="C15" s="73"/>
      <c r="D15" s="73"/>
      <c r="E15" s="73"/>
    </row>
    <row r="16" spans="1:5" ht="13.5" customHeight="1">
      <c r="A16" s="71" t="s">
        <v>16</v>
      </c>
      <c r="B16" s="72"/>
      <c r="C16" s="72"/>
      <c r="D16" s="72"/>
      <c r="E16" s="72"/>
    </row>
    <row r="17" spans="1:7" ht="33.75" customHeight="1">
      <c r="A17" s="73" t="s">
        <v>17</v>
      </c>
      <c r="B17" s="73"/>
      <c r="C17" s="73"/>
      <c r="D17" s="73"/>
      <c r="E17" s="73"/>
    </row>
    <row r="18" spans="1:7" ht="65.25" customHeight="1">
      <c r="A18" s="73" t="s">
        <v>28</v>
      </c>
      <c r="B18" s="73"/>
      <c r="C18" s="73"/>
      <c r="D18" s="73"/>
      <c r="E18" s="73"/>
    </row>
    <row r="19" spans="1:7" ht="35.25" customHeight="1">
      <c r="A19" s="84" t="s">
        <v>29</v>
      </c>
      <c r="B19" s="84"/>
      <c r="C19" s="84"/>
      <c r="D19" s="84"/>
      <c r="E19" s="84"/>
    </row>
    <row r="20" spans="1:7">
      <c r="A20" s="84"/>
      <c r="B20" s="84"/>
      <c r="C20" s="84"/>
      <c r="D20" s="84"/>
      <c r="E20" s="84"/>
      <c r="F20" s="2">
        <v>594.9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5" t="s">
        <v>44</v>
      </c>
      <c r="B22" s="9" t="s">
        <v>42</v>
      </c>
      <c r="C22" s="3" t="s">
        <v>4</v>
      </c>
      <c r="D22" s="3">
        <v>10.23</v>
      </c>
      <c r="E22" s="8">
        <f>D22*F20*G20</f>
        <v>18257.481</v>
      </c>
    </row>
    <row r="23" spans="1:7">
      <c r="A23" s="7" t="s">
        <v>41</v>
      </c>
      <c r="B23" s="9" t="s">
        <v>24</v>
      </c>
      <c r="C23" s="3" t="s">
        <v>4</v>
      </c>
      <c r="D23" s="3">
        <v>3.6</v>
      </c>
      <c r="E23" s="8">
        <f>D23*F20*G20</f>
        <v>6424.92</v>
      </c>
    </row>
    <row r="24" spans="1:7" s="16" customFormat="1">
      <c r="A24" s="22" t="s">
        <v>31</v>
      </c>
      <c r="B24" s="9" t="s">
        <v>54</v>
      </c>
      <c r="C24" s="23" t="s">
        <v>33</v>
      </c>
      <c r="D24" s="23"/>
      <c r="E24" s="11">
        <v>37.5</v>
      </c>
    </row>
    <row r="25" spans="1:7" s="16" customFormat="1">
      <c r="A25" s="32"/>
      <c r="B25" s="26"/>
      <c r="C25" s="23"/>
      <c r="D25" s="24"/>
      <c r="E25" s="27"/>
    </row>
    <row r="26" spans="1:7">
      <c r="A26" s="18" t="s">
        <v>34</v>
      </c>
      <c r="B26" s="19"/>
      <c r="C26" s="20"/>
      <c r="D26" s="20"/>
      <c r="E26" s="21">
        <f>SUM(E22:E25)</f>
        <v>24719.900999999998</v>
      </c>
    </row>
    <row r="27" spans="1:7" ht="21.6" customHeight="1"/>
    <row r="28" spans="1:7" ht="33" customHeight="1">
      <c r="A28" s="85" t="s">
        <v>55</v>
      </c>
      <c r="B28" s="85"/>
      <c r="C28" s="85"/>
      <c r="D28" s="85"/>
      <c r="E28" s="85"/>
    </row>
    <row r="29" spans="1:7">
      <c r="A29" s="73" t="s">
        <v>21</v>
      </c>
      <c r="B29" s="73"/>
      <c r="C29" s="73"/>
      <c r="D29" s="73"/>
      <c r="E29" s="73"/>
    </row>
    <row r="30" spans="1:7" ht="29.25" customHeight="1">
      <c r="A30" s="73" t="s">
        <v>20</v>
      </c>
      <c r="B30" s="73"/>
      <c r="C30" s="73"/>
      <c r="D30" s="73"/>
      <c r="E30" s="73"/>
    </row>
    <row r="31" spans="1:7">
      <c r="A31" s="73" t="s">
        <v>35</v>
      </c>
      <c r="B31" s="73"/>
      <c r="C31" s="73"/>
      <c r="D31" s="73"/>
      <c r="E31" s="73"/>
    </row>
    <row r="32" spans="1:7">
      <c r="A32" s="73" t="s">
        <v>18</v>
      </c>
      <c r="B32" s="73"/>
      <c r="C32" s="73"/>
      <c r="D32" s="73"/>
      <c r="E32" s="73"/>
    </row>
    <row r="33" spans="1:5">
      <c r="A33" s="33"/>
      <c r="B33" s="33"/>
      <c r="C33" s="33"/>
      <c r="D33" s="33"/>
      <c r="E33" s="33"/>
    </row>
    <row r="34" spans="1:5">
      <c r="A34" s="77" t="s">
        <v>5</v>
      </c>
      <c r="B34" s="77"/>
      <c r="C34" s="77"/>
      <c r="D34" s="77"/>
      <c r="E34" s="77"/>
    </row>
    <row r="35" spans="1:5">
      <c r="A35" s="73" t="s">
        <v>18</v>
      </c>
      <c r="B35" s="73"/>
      <c r="C35" s="73"/>
      <c r="D35" s="73"/>
      <c r="E35" s="73"/>
    </row>
    <row r="36" spans="1:5">
      <c r="A36" s="74" t="s">
        <v>30</v>
      </c>
      <c r="B36" s="74"/>
      <c r="C36" s="74"/>
      <c r="D36" s="74"/>
      <c r="E36" s="5"/>
    </row>
    <row r="37" spans="1:5">
      <c r="B37" s="70" t="s">
        <v>19</v>
      </c>
      <c r="C37" s="70"/>
      <c r="D37" s="70"/>
      <c r="E37" s="6" t="s">
        <v>6</v>
      </c>
    </row>
    <row r="38" spans="1:5">
      <c r="A38" s="35"/>
      <c r="B38" s="35"/>
      <c r="C38" s="35"/>
      <c r="D38" s="35"/>
      <c r="E38" s="35"/>
    </row>
    <row r="39" spans="1:5">
      <c r="A39" s="69" t="s">
        <v>38</v>
      </c>
      <c r="B39" s="69"/>
      <c r="C39" s="69"/>
      <c r="D39" s="69"/>
      <c r="E39" s="5"/>
    </row>
    <row r="40" spans="1:5">
      <c r="B40" s="70" t="s">
        <v>19</v>
      </c>
      <c r="C40" s="70"/>
      <c r="D40" s="70"/>
      <c r="E40" s="6" t="s">
        <v>6</v>
      </c>
    </row>
    <row r="43" spans="1:5">
      <c r="A43" s="2" t="s">
        <v>40</v>
      </c>
    </row>
    <row r="44" spans="1:5">
      <c r="A44" s="10" t="s">
        <v>36</v>
      </c>
    </row>
    <row r="45" spans="1:5">
      <c r="A45" s="2" t="s">
        <v>43</v>
      </c>
      <c r="B45" s="12">
        <f>'1кв'!B50</f>
        <v>13477.349000000002</v>
      </c>
    </row>
    <row r="46" spans="1:5" ht="31.5">
      <c r="A46" s="17" t="s">
        <v>48</v>
      </c>
      <c r="B46" s="13"/>
    </row>
    <row r="47" spans="1:5">
      <c r="A47" s="2" t="s">
        <v>39</v>
      </c>
      <c r="B47" s="13">
        <v>27420.83</v>
      </c>
    </row>
    <row r="48" spans="1:5">
      <c r="A48" s="2" t="s">
        <v>45</v>
      </c>
      <c r="B48" s="13">
        <v>450</v>
      </c>
    </row>
    <row r="49" spans="1:2" ht="30">
      <c r="A49" s="34" t="s">
        <v>46</v>
      </c>
      <c r="B49" s="13">
        <f>E26</f>
        <v>24719.900999999998</v>
      </c>
    </row>
    <row r="50" spans="1:2">
      <c r="A50" s="14" t="s">
        <v>37</v>
      </c>
      <c r="B50" s="12">
        <f>B45+B47+B48-B49</f>
        <v>16628.278000000006</v>
      </c>
    </row>
    <row r="52" spans="1:2">
      <c r="B52" s="15"/>
    </row>
  </sheetData>
  <mergeCells count="30"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19" zoomScaleSheetLayoutView="100" workbookViewId="0">
      <selection activeCell="E25" sqref="E25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>
      <c r="A1" s="78" t="s">
        <v>11</v>
      </c>
      <c r="B1" s="78"/>
      <c r="C1" s="78"/>
      <c r="D1" s="78"/>
      <c r="E1" s="78"/>
    </row>
    <row r="2" spans="1:5" ht="31.5" customHeight="1">
      <c r="A2" s="79" t="s">
        <v>12</v>
      </c>
      <c r="B2" s="80"/>
      <c r="C2" s="80"/>
      <c r="D2" s="80"/>
      <c r="E2" s="80"/>
    </row>
    <row r="3" spans="1:5">
      <c r="A3" s="81" t="s">
        <v>56</v>
      </c>
      <c r="B3" s="81"/>
      <c r="C3" s="81"/>
      <c r="D3" s="81"/>
      <c r="E3" s="81"/>
    </row>
    <row r="4" spans="1:5" s="1" customFormat="1" ht="21" customHeight="1">
      <c r="A4" s="28" t="s">
        <v>13</v>
      </c>
      <c r="B4" s="4"/>
      <c r="C4" s="4"/>
      <c r="D4" s="83" t="s">
        <v>57</v>
      </c>
      <c r="E4" s="83"/>
    </row>
    <row r="5" spans="1:5">
      <c r="A5" s="38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2" t="s">
        <v>25</v>
      </c>
      <c r="B7" s="82"/>
      <c r="C7" s="82"/>
      <c r="D7" s="82"/>
      <c r="E7" s="82"/>
    </row>
    <row r="8" spans="1:5">
      <c r="A8" s="71" t="s">
        <v>1</v>
      </c>
      <c r="B8" s="71"/>
      <c r="C8" s="71"/>
      <c r="D8" s="71"/>
      <c r="E8" s="71"/>
    </row>
    <row r="9" spans="1:5" ht="18" customHeight="1">
      <c r="A9" s="73" t="s">
        <v>26</v>
      </c>
      <c r="B9" s="73"/>
      <c r="C9" s="73"/>
      <c r="D9" s="73"/>
      <c r="E9" s="73"/>
    </row>
    <row r="10" spans="1:5" ht="24.6" customHeight="1">
      <c r="A10" s="75" t="s">
        <v>14</v>
      </c>
      <c r="B10" s="76"/>
      <c r="C10" s="76"/>
      <c r="D10" s="76"/>
      <c r="E10" s="76"/>
    </row>
    <row r="11" spans="1:5" ht="27.75" customHeight="1">
      <c r="A11" s="73" t="s">
        <v>27</v>
      </c>
      <c r="B11" s="73"/>
      <c r="C11" s="73"/>
      <c r="D11" s="73"/>
      <c r="E11" s="73"/>
    </row>
    <row r="12" spans="1:5" ht="17.25" customHeight="1">
      <c r="A12" s="71" t="s">
        <v>15</v>
      </c>
      <c r="B12" s="72"/>
      <c r="C12" s="72"/>
      <c r="D12" s="72"/>
      <c r="E12" s="72"/>
    </row>
    <row r="13" spans="1:5">
      <c r="A13" s="73" t="s">
        <v>23</v>
      </c>
      <c r="B13" s="73"/>
      <c r="C13" s="73"/>
      <c r="D13" s="73"/>
      <c r="E13" s="73"/>
    </row>
    <row r="14" spans="1:5" ht="13.5" customHeight="1">
      <c r="A14" s="71" t="s">
        <v>2</v>
      </c>
      <c r="B14" s="72"/>
      <c r="C14" s="72"/>
      <c r="D14" s="72"/>
      <c r="E14" s="72"/>
    </row>
    <row r="15" spans="1:5" ht="16.5" customHeight="1">
      <c r="A15" s="73" t="s">
        <v>22</v>
      </c>
      <c r="B15" s="73"/>
      <c r="C15" s="73"/>
      <c r="D15" s="73"/>
      <c r="E15" s="73"/>
    </row>
    <row r="16" spans="1:5" ht="13.5" customHeight="1">
      <c r="A16" s="71" t="s">
        <v>16</v>
      </c>
      <c r="B16" s="72"/>
      <c r="C16" s="72"/>
      <c r="D16" s="72"/>
      <c r="E16" s="72"/>
    </row>
    <row r="17" spans="1:7" ht="33.75" customHeight="1">
      <c r="A17" s="73" t="s">
        <v>17</v>
      </c>
      <c r="B17" s="73"/>
      <c r="C17" s="73"/>
      <c r="D17" s="73"/>
      <c r="E17" s="73"/>
    </row>
    <row r="18" spans="1:7" ht="65.25" customHeight="1">
      <c r="A18" s="73" t="s">
        <v>28</v>
      </c>
      <c r="B18" s="73"/>
      <c r="C18" s="73"/>
      <c r="D18" s="73"/>
      <c r="E18" s="73"/>
    </row>
    <row r="19" spans="1:7" ht="35.25" customHeight="1">
      <c r="A19" s="84" t="s">
        <v>29</v>
      </c>
      <c r="B19" s="84"/>
      <c r="C19" s="84"/>
      <c r="D19" s="84"/>
      <c r="E19" s="84"/>
    </row>
    <row r="20" spans="1:7">
      <c r="A20" s="84"/>
      <c r="B20" s="84"/>
      <c r="C20" s="84"/>
      <c r="D20" s="84"/>
      <c r="E20" s="84"/>
      <c r="F20" s="2">
        <v>594.9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5" t="s">
        <v>44</v>
      </c>
      <c r="B22" s="9" t="s">
        <v>42</v>
      </c>
      <c r="C22" s="3" t="s">
        <v>4</v>
      </c>
      <c r="D22" s="3">
        <v>11.05</v>
      </c>
      <c r="E22" s="8">
        <f>D22*F20*G20</f>
        <v>19720.935000000001</v>
      </c>
    </row>
    <row r="23" spans="1:7">
      <c r="A23" s="7" t="s">
        <v>41</v>
      </c>
      <c r="B23" s="9" t="s">
        <v>24</v>
      </c>
      <c r="C23" s="3" t="s">
        <v>4</v>
      </c>
      <c r="D23" s="3">
        <v>3.9</v>
      </c>
      <c r="E23" s="8">
        <f>D23*F20*G20</f>
        <v>6960.329999999999</v>
      </c>
    </row>
    <row r="24" spans="1:7" s="16" customFormat="1">
      <c r="A24" s="22" t="s">
        <v>31</v>
      </c>
      <c r="B24" s="9" t="s">
        <v>58</v>
      </c>
      <c r="C24" s="23" t="s">
        <v>33</v>
      </c>
      <c r="D24" s="23"/>
      <c r="E24" s="11">
        <v>0</v>
      </c>
    </row>
    <row r="25" spans="1:7" s="16" customFormat="1">
      <c r="A25" s="32"/>
      <c r="B25" s="26"/>
      <c r="C25" s="23"/>
      <c r="D25" s="24"/>
      <c r="E25" s="27"/>
    </row>
    <row r="26" spans="1:7">
      <c r="A26" s="18" t="s">
        <v>34</v>
      </c>
      <c r="B26" s="19"/>
      <c r="C26" s="20"/>
      <c r="D26" s="20"/>
      <c r="E26" s="21">
        <f>SUM(E22:E25)</f>
        <v>26681.264999999999</v>
      </c>
    </row>
    <row r="27" spans="1:7" ht="21.6" customHeight="1"/>
    <row r="28" spans="1:7" ht="33" customHeight="1">
      <c r="A28" s="85" t="s">
        <v>59</v>
      </c>
      <c r="B28" s="85"/>
      <c r="C28" s="85"/>
      <c r="D28" s="85"/>
      <c r="E28" s="85"/>
    </row>
    <row r="29" spans="1:7">
      <c r="A29" s="73" t="s">
        <v>21</v>
      </c>
      <c r="B29" s="73"/>
      <c r="C29" s="73"/>
      <c r="D29" s="73"/>
      <c r="E29" s="73"/>
    </row>
    <row r="30" spans="1:7" ht="29.25" customHeight="1">
      <c r="A30" s="73" t="s">
        <v>20</v>
      </c>
      <c r="B30" s="73"/>
      <c r="C30" s="73"/>
      <c r="D30" s="73"/>
      <c r="E30" s="73"/>
    </row>
    <row r="31" spans="1:7">
      <c r="A31" s="73" t="s">
        <v>35</v>
      </c>
      <c r="B31" s="73"/>
      <c r="C31" s="73"/>
      <c r="D31" s="73"/>
      <c r="E31" s="73"/>
    </row>
    <row r="32" spans="1:7">
      <c r="A32" s="73" t="s">
        <v>18</v>
      </c>
      <c r="B32" s="73"/>
      <c r="C32" s="73"/>
      <c r="D32" s="73"/>
      <c r="E32" s="73"/>
    </row>
    <row r="33" spans="1:5">
      <c r="A33" s="39"/>
      <c r="B33" s="39"/>
      <c r="C33" s="39"/>
      <c r="D33" s="39"/>
      <c r="E33" s="39"/>
    </row>
    <row r="34" spans="1:5">
      <c r="A34" s="77" t="s">
        <v>5</v>
      </c>
      <c r="B34" s="77"/>
      <c r="C34" s="77"/>
      <c r="D34" s="77"/>
      <c r="E34" s="77"/>
    </row>
    <row r="35" spans="1:5">
      <c r="A35" s="73" t="s">
        <v>18</v>
      </c>
      <c r="B35" s="73"/>
      <c r="C35" s="73"/>
      <c r="D35" s="73"/>
      <c r="E35" s="73"/>
    </row>
    <row r="36" spans="1:5">
      <c r="A36" s="74" t="s">
        <v>30</v>
      </c>
      <c r="B36" s="74"/>
      <c r="C36" s="74"/>
      <c r="D36" s="74"/>
      <c r="E36" s="5"/>
    </row>
    <row r="37" spans="1:5">
      <c r="B37" s="70" t="s">
        <v>19</v>
      </c>
      <c r="C37" s="70"/>
      <c r="D37" s="70"/>
      <c r="E37" s="6" t="s">
        <v>6</v>
      </c>
    </row>
    <row r="38" spans="1:5">
      <c r="A38" s="37"/>
      <c r="B38" s="37"/>
      <c r="C38" s="37"/>
      <c r="D38" s="37"/>
      <c r="E38" s="37"/>
    </row>
    <row r="39" spans="1:5">
      <c r="A39" s="69" t="s">
        <v>38</v>
      </c>
      <c r="B39" s="69"/>
      <c r="C39" s="69"/>
      <c r="D39" s="69"/>
      <c r="E39" s="5"/>
    </row>
    <row r="40" spans="1:5">
      <c r="B40" s="70" t="s">
        <v>19</v>
      </c>
      <c r="C40" s="70"/>
      <c r="D40" s="70"/>
      <c r="E40" s="6" t="s">
        <v>6</v>
      </c>
    </row>
    <row r="43" spans="1:5">
      <c r="A43" s="2" t="s">
        <v>40</v>
      </c>
    </row>
    <row r="44" spans="1:5">
      <c r="A44" s="10" t="s">
        <v>36</v>
      </c>
    </row>
    <row r="45" spans="1:5">
      <c r="A45" s="2" t="s">
        <v>43</v>
      </c>
      <c r="B45" s="12">
        <f>'2кв'!B50</f>
        <v>16628.278000000006</v>
      </c>
    </row>
    <row r="46" spans="1:5" ht="31.5">
      <c r="A46" s="17" t="s">
        <v>60</v>
      </c>
      <c r="B46" s="13"/>
    </row>
    <row r="47" spans="1:5">
      <c r="A47" s="2" t="s">
        <v>39</v>
      </c>
      <c r="B47" s="13">
        <v>33538.82</v>
      </c>
    </row>
    <row r="48" spans="1:5">
      <c r="A48" s="2" t="s">
        <v>45</v>
      </c>
      <c r="B48" s="13">
        <v>450</v>
      </c>
    </row>
    <row r="49" spans="1:2" ht="30">
      <c r="A49" s="40" t="s">
        <v>46</v>
      </c>
      <c r="B49" s="13">
        <f>E26</f>
        <v>26681.264999999999</v>
      </c>
    </row>
    <row r="50" spans="1:2">
      <c r="A50" s="14" t="s">
        <v>37</v>
      </c>
      <c r="B50" s="12">
        <f>B45+B47+B48-B49</f>
        <v>23935.833000000006</v>
      </c>
    </row>
    <row r="52" spans="1:2">
      <c r="B52" s="15"/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D36"/>
    <mergeCell ref="B37:D37"/>
    <mergeCell ref="A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34" zoomScaleSheetLayoutView="100" workbookViewId="0">
      <selection activeCell="A28" sqref="A28:E28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>
      <c r="A1" s="78" t="s">
        <v>11</v>
      </c>
      <c r="B1" s="78"/>
      <c r="C1" s="78"/>
      <c r="D1" s="78"/>
      <c r="E1" s="78"/>
    </row>
    <row r="2" spans="1:5" ht="31.5" customHeight="1">
      <c r="A2" s="79" t="s">
        <v>12</v>
      </c>
      <c r="B2" s="80"/>
      <c r="C2" s="80"/>
      <c r="D2" s="80"/>
      <c r="E2" s="80"/>
    </row>
    <row r="3" spans="1:5">
      <c r="A3" s="81" t="s">
        <v>61</v>
      </c>
      <c r="B3" s="81"/>
      <c r="C3" s="81"/>
      <c r="D3" s="81"/>
      <c r="E3" s="81"/>
    </row>
    <row r="4" spans="1:5" s="1" customFormat="1" ht="21" customHeight="1">
      <c r="A4" s="28" t="s">
        <v>13</v>
      </c>
      <c r="B4" s="4"/>
      <c r="C4" s="4"/>
      <c r="D4" s="83" t="s">
        <v>62</v>
      </c>
      <c r="E4" s="83"/>
    </row>
    <row r="5" spans="1:5">
      <c r="A5" s="44"/>
      <c r="B5" s="4"/>
      <c r="C5" s="4"/>
      <c r="D5" s="4"/>
      <c r="E5" s="4"/>
    </row>
    <row r="6" spans="1:5">
      <c r="A6" s="73" t="s">
        <v>0</v>
      </c>
      <c r="B6" s="73"/>
      <c r="C6" s="73"/>
      <c r="D6" s="73"/>
      <c r="E6" s="73"/>
    </row>
    <row r="7" spans="1:5">
      <c r="A7" s="82" t="s">
        <v>25</v>
      </c>
      <c r="B7" s="82"/>
      <c r="C7" s="82"/>
      <c r="D7" s="82"/>
      <c r="E7" s="82"/>
    </row>
    <row r="8" spans="1:5">
      <c r="A8" s="71" t="s">
        <v>1</v>
      </c>
      <c r="B8" s="71"/>
      <c r="C8" s="71"/>
      <c r="D8" s="71"/>
      <c r="E8" s="71"/>
    </row>
    <row r="9" spans="1:5" ht="18" customHeight="1">
      <c r="A9" s="73" t="s">
        <v>26</v>
      </c>
      <c r="B9" s="73"/>
      <c r="C9" s="73"/>
      <c r="D9" s="73"/>
      <c r="E9" s="73"/>
    </row>
    <row r="10" spans="1:5" ht="24.6" customHeight="1">
      <c r="A10" s="75" t="s">
        <v>14</v>
      </c>
      <c r="B10" s="76"/>
      <c r="C10" s="76"/>
      <c r="D10" s="76"/>
      <c r="E10" s="76"/>
    </row>
    <row r="11" spans="1:5" ht="27.75" customHeight="1">
      <c r="A11" s="73" t="s">
        <v>27</v>
      </c>
      <c r="B11" s="73"/>
      <c r="C11" s="73"/>
      <c r="D11" s="73"/>
      <c r="E11" s="73"/>
    </row>
    <row r="12" spans="1:5" ht="17.25" customHeight="1">
      <c r="A12" s="71" t="s">
        <v>15</v>
      </c>
      <c r="B12" s="72"/>
      <c r="C12" s="72"/>
      <c r="D12" s="72"/>
      <c r="E12" s="72"/>
    </row>
    <row r="13" spans="1:5">
      <c r="A13" s="73" t="s">
        <v>23</v>
      </c>
      <c r="B13" s="73"/>
      <c r="C13" s="73"/>
      <c r="D13" s="73"/>
      <c r="E13" s="73"/>
    </row>
    <row r="14" spans="1:5" ht="13.5" customHeight="1">
      <c r="A14" s="71" t="s">
        <v>2</v>
      </c>
      <c r="B14" s="72"/>
      <c r="C14" s="72"/>
      <c r="D14" s="72"/>
      <c r="E14" s="72"/>
    </row>
    <row r="15" spans="1:5" ht="16.5" customHeight="1">
      <c r="A15" s="73" t="s">
        <v>22</v>
      </c>
      <c r="B15" s="73"/>
      <c r="C15" s="73"/>
      <c r="D15" s="73"/>
      <c r="E15" s="73"/>
    </row>
    <row r="16" spans="1:5" ht="13.5" customHeight="1">
      <c r="A16" s="71" t="s">
        <v>16</v>
      </c>
      <c r="B16" s="72"/>
      <c r="C16" s="72"/>
      <c r="D16" s="72"/>
      <c r="E16" s="72"/>
    </row>
    <row r="17" spans="1:7" ht="33.75" customHeight="1">
      <c r="A17" s="73" t="s">
        <v>17</v>
      </c>
      <c r="B17" s="73"/>
      <c r="C17" s="73"/>
      <c r="D17" s="73"/>
      <c r="E17" s="73"/>
    </row>
    <row r="18" spans="1:7" ht="65.25" customHeight="1">
      <c r="A18" s="73" t="s">
        <v>28</v>
      </c>
      <c r="B18" s="73"/>
      <c r="C18" s="73"/>
      <c r="D18" s="73"/>
      <c r="E18" s="73"/>
    </row>
    <row r="19" spans="1:7" ht="35.25" customHeight="1">
      <c r="A19" s="84" t="s">
        <v>29</v>
      </c>
      <c r="B19" s="84"/>
      <c r="C19" s="84"/>
      <c r="D19" s="84"/>
      <c r="E19" s="84"/>
    </row>
    <row r="20" spans="1:7">
      <c r="A20" s="84"/>
      <c r="B20" s="84"/>
      <c r="C20" s="84"/>
      <c r="D20" s="84"/>
      <c r="E20" s="84"/>
      <c r="F20" s="2">
        <v>594.9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5" t="s">
        <v>44</v>
      </c>
      <c r="B22" s="9" t="s">
        <v>42</v>
      </c>
      <c r="C22" s="3" t="s">
        <v>4</v>
      </c>
      <c r="D22" s="3">
        <v>11.05</v>
      </c>
      <c r="E22" s="8">
        <f>D22*F20*G20</f>
        <v>19720.935000000001</v>
      </c>
    </row>
    <row r="23" spans="1:7">
      <c r="A23" s="7" t="s">
        <v>41</v>
      </c>
      <c r="B23" s="9" t="s">
        <v>24</v>
      </c>
      <c r="C23" s="3" t="s">
        <v>4</v>
      </c>
      <c r="D23" s="3">
        <v>3.9</v>
      </c>
      <c r="E23" s="8">
        <f>D23*F20*G20</f>
        <v>6960.329999999999</v>
      </c>
    </row>
    <row r="24" spans="1:7" s="16" customFormat="1">
      <c r="A24" s="22" t="s">
        <v>31</v>
      </c>
      <c r="B24" s="9" t="s">
        <v>63</v>
      </c>
      <c r="C24" s="23" t="s">
        <v>33</v>
      </c>
      <c r="D24" s="23"/>
      <c r="E24" s="11">
        <v>0</v>
      </c>
    </row>
    <row r="25" spans="1:7" s="16" customFormat="1">
      <c r="A25" s="32"/>
      <c r="B25" s="26"/>
      <c r="C25" s="23"/>
      <c r="D25" s="24"/>
      <c r="E25" s="27"/>
    </row>
    <row r="26" spans="1:7">
      <c r="A26" s="18" t="s">
        <v>34</v>
      </c>
      <c r="B26" s="19"/>
      <c r="C26" s="20"/>
      <c r="D26" s="20"/>
      <c r="E26" s="21">
        <f>SUM(E22:E25)</f>
        <v>26681.264999999999</v>
      </c>
    </row>
    <row r="27" spans="1:7" ht="21.6" customHeight="1"/>
    <row r="28" spans="1:7" ht="33" customHeight="1">
      <c r="A28" s="85" t="s">
        <v>88</v>
      </c>
      <c r="B28" s="85"/>
      <c r="C28" s="85"/>
      <c r="D28" s="85"/>
      <c r="E28" s="85"/>
    </row>
    <row r="29" spans="1:7">
      <c r="A29" s="73" t="s">
        <v>21</v>
      </c>
      <c r="B29" s="73"/>
      <c r="C29" s="73"/>
      <c r="D29" s="73"/>
      <c r="E29" s="73"/>
    </row>
    <row r="30" spans="1:7" ht="29.25" customHeight="1">
      <c r="A30" s="73" t="s">
        <v>20</v>
      </c>
      <c r="B30" s="73"/>
      <c r="C30" s="73"/>
      <c r="D30" s="73"/>
      <c r="E30" s="73"/>
    </row>
    <row r="31" spans="1:7">
      <c r="A31" s="73" t="s">
        <v>35</v>
      </c>
      <c r="B31" s="73"/>
      <c r="C31" s="73"/>
      <c r="D31" s="73"/>
      <c r="E31" s="73"/>
    </row>
    <row r="32" spans="1:7">
      <c r="A32" s="73" t="s">
        <v>18</v>
      </c>
      <c r="B32" s="73"/>
      <c r="C32" s="73"/>
      <c r="D32" s="73"/>
      <c r="E32" s="73"/>
    </row>
    <row r="33" spans="1:5">
      <c r="A33" s="41"/>
      <c r="B33" s="41"/>
      <c r="C33" s="41"/>
      <c r="D33" s="41"/>
      <c r="E33" s="41"/>
    </row>
    <row r="34" spans="1:5">
      <c r="A34" s="77" t="s">
        <v>5</v>
      </c>
      <c r="B34" s="77"/>
      <c r="C34" s="77"/>
      <c r="D34" s="77"/>
      <c r="E34" s="77"/>
    </row>
    <row r="35" spans="1:5">
      <c r="A35" s="73" t="s">
        <v>18</v>
      </c>
      <c r="B35" s="73"/>
      <c r="C35" s="73"/>
      <c r="D35" s="73"/>
      <c r="E35" s="73"/>
    </row>
    <row r="36" spans="1:5">
      <c r="A36" s="74" t="s">
        <v>30</v>
      </c>
      <c r="B36" s="74"/>
      <c r="C36" s="74"/>
      <c r="D36" s="74"/>
      <c r="E36" s="5"/>
    </row>
    <row r="37" spans="1:5">
      <c r="B37" s="70" t="s">
        <v>19</v>
      </c>
      <c r="C37" s="70"/>
      <c r="D37" s="70"/>
      <c r="E37" s="6" t="s">
        <v>6</v>
      </c>
    </row>
    <row r="38" spans="1:5">
      <c r="A38" s="43"/>
      <c r="B38" s="43"/>
      <c r="C38" s="43"/>
      <c r="D38" s="43"/>
      <c r="E38" s="43"/>
    </row>
    <row r="39" spans="1:5">
      <c r="A39" s="69" t="s">
        <v>38</v>
      </c>
      <c r="B39" s="69"/>
      <c r="C39" s="69"/>
      <c r="D39" s="69"/>
      <c r="E39" s="5"/>
    </row>
    <row r="40" spans="1:5">
      <c r="B40" s="70" t="s">
        <v>19</v>
      </c>
      <c r="C40" s="70"/>
      <c r="D40" s="70"/>
      <c r="E40" s="6" t="s">
        <v>6</v>
      </c>
    </row>
    <row r="43" spans="1:5">
      <c r="A43" s="2" t="s">
        <v>40</v>
      </c>
    </row>
    <row r="44" spans="1:5">
      <c r="A44" s="10" t="s">
        <v>36</v>
      </c>
    </row>
    <row r="45" spans="1:5">
      <c r="A45" s="2" t="s">
        <v>43</v>
      </c>
      <c r="B45" s="12">
        <f>'3кв'!B50</f>
        <v>23935.833000000006</v>
      </c>
    </row>
    <row r="46" spans="1:5" ht="31.5">
      <c r="A46" s="17" t="s">
        <v>60</v>
      </c>
      <c r="B46" s="13"/>
    </row>
    <row r="47" spans="1:5">
      <c r="A47" s="2" t="s">
        <v>39</v>
      </c>
      <c r="B47" s="13">
        <v>30147.39</v>
      </c>
    </row>
    <row r="48" spans="1:5">
      <c r="A48" s="2" t="s">
        <v>45</v>
      </c>
      <c r="B48" s="13">
        <v>450</v>
      </c>
    </row>
    <row r="49" spans="1:2" ht="30">
      <c r="A49" s="42" t="s">
        <v>46</v>
      </c>
      <c r="B49" s="13">
        <f>E26</f>
        <v>26681.264999999999</v>
      </c>
    </row>
    <row r="50" spans="1:2">
      <c r="A50" s="14" t="s">
        <v>37</v>
      </c>
      <c r="B50" s="12">
        <f>B45+B47+B48-B49</f>
        <v>27851.958000000006</v>
      </c>
    </row>
    <row r="52" spans="1:2">
      <c r="B52" s="15"/>
    </row>
  </sheetData>
  <mergeCells count="30"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tabSelected="1" view="pageBreakPreview" topLeftCell="A16" zoomScaleSheetLayoutView="100" workbookViewId="0">
      <selection activeCell="A25" sqref="A25"/>
    </sheetView>
  </sheetViews>
  <sheetFormatPr defaultRowHeight="1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>
      <c r="A1" s="87" t="s">
        <v>64</v>
      </c>
      <c r="B1" s="87"/>
      <c r="C1" s="87"/>
      <c r="D1" s="45"/>
    </row>
    <row r="2" spans="1:5" ht="15.75">
      <c r="A2" s="88" t="s">
        <v>65</v>
      </c>
      <c r="B2" s="88"/>
      <c r="C2" s="88"/>
      <c r="D2" s="46"/>
    </row>
    <row r="3" spans="1:5" ht="15.75">
      <c r="A3" s="88" t="s">
        <v>66</v>
      </c>
      <c r="B3" s="88"/>
      <c r="C3" s="88"/>
      <c r="D3" s="46"/>
    </row>
    <row r="4" spans="1:5" ht="15.75">
      <c r="A4" s="87" t="s">
        <v>86</v>
      </c>
      <c r="B4" s="87"/>
      <c r="C4" s="87"/>
      <c r="D4" s="45"/>
    </row>
    <row r="5" spans="1:5" ht="15.75">
      <c r="A5" s="89"/>
      <c r="B5" s="89"/>
      <c r="C5" s="89"/>
      <c r="D5" s="1"/>
    </row>
    <row r="6" spans="1:5" ht="15.75">
      <c r="A6" s="46"/>
      <c r="B6" s="47" t="s">
        <v>67</v>
      </c>
      <c r="C6" s="48">
        <f>'1кв'!B45</f>
        <v>9762.9</v>
      </c>
      <c r="D6" s="49"/>
    </row>
    <row r="7" spans="1:5" ht="15.75">
      <c r="A7" s="50" t="s">
        <v>68</v>
      </c>
      <c r="B7" s="47" t="s">
        <v>89</v>
      </c>
      <c r="C7" s="48"/>
      <c r="D7" s="49"/>
    </row>
    <row r="8" spans="1:5" ht="15.75">
      <c r="B8" s="51" t="s">
        <v>69</v>
      </c>
      <c r="C8" s="52">
        <f>'1кв'!B47+'2кв'!B47+'3кв'!B47+'4кв'!B47</f>
        <v>121426.17</v>
      </c>
      <c r="D8" s="53"/>
    </row>
    <row r="9" spans="1:5" ht="30">
      <c r="B9" s="32" t="s">
        <v>70</v>
      </c>
      <c r="C9" s="52">
        <f>'1кв'!B48+'2кв'!B48+'3кв'!B48+'4кв'!B48</f>
        <v>1800</v>
      </c>
      <c r="D9" s="53"/>
    </row>
    <row r="10" spans="1:5" ht="15.75">
      <c r="A10" s="54"/>
      <c r="B10" s="51" t="s">
        <v>71</v>
      </c>
      <c r="C10" s="55">
        <f>SUM(C8:C9)</f>
        <v>123226.17</v>
      </c>
      <c r="D10" s="49"/>
    </row>
    <row r="11" spans="1:5" ht="15.75">
      <c r="A11" s="1"/>
      <c r="B11" s="86"/>
      <c r="C11" s="86"/>
      <c r="D11" s="56"/>
    </row>
    <row r="12" spans="1:5" ht="15.75">
      <c r="A12" s="57" t="s">
        <v>72</v>
      </c>
      <c r="B12" s="25" t="s">
        <v>73</v>
      </c>
      <c r="C12" s="58">
        <f>'1кв'!E22+'2кв'!E22+'3кв'!E22+'4кв'!E22</f>
        <v>75956.831999999995</v>
      </c>
      <c r="D12" s="56"/>
    </row>
    <row r="13" spans="1:5" ht="15.75">
      <c r="A13" s="57"/>
      <c r="B13" s="7" t="s">
        <v>41</v>
      </c>
      <c r="C13" s="58">
        <f>'1кв'!E23+'2кв'!E23+'3кв'!E23+'4кв'!E23</f>
        <v>26770.499999999996</v>
      </c>
      <c r="D13" s="56"/>
    </row>
    <row r="14" spans="1:5" ht="30">
      <c r="A14" s="57"/>
      <c r="B14" s="7" t="s">
        <v>47</v>
      </c>
      <c r="C14" s="58">
        <f>'[1]1кв'!E24</f>
        <v>2372.2799999999997</v>
      </c>
      <c r="D14" s="56"/>
    </row>
    <row r="15" spans="1:5" ht="15.75">
      <c r="A15" s="1"/>
      <c r="B15" s="7" t="s">
        <v>31</v>
      </c>
      <c r="C15" s="58">
        <f>'1кв'!E25+'2кв'!E24+'3кв'!E24+'4кв'!E24</f>
        <v>37.5</v>
      </c>
      <c r="D15" s="56"/>
      <c r="E15" s="59"/>
    </row>
    <row r="16" spans="1:5" ht="15.75">
      <c r="A16" s="57"/>
      <c r="B16" s="60" t="s">
        <v>87</v>
      </c>
      <c r="C16" s="61">
        <v>0</v>
      </c>
      <c r="D16" s="56"/>
    </row>
    <row r="17" spans="1:5" ht="15.75">
      <c r="A17" s="57"/>
      <c r="B17" s="62" t="s">
        <v>74</v>
      </c>
      <c r="C17" s="61">
        <v>0</v>
      </c>
      <c r="D17" s="56"/>
    </row>
    <row r="18" spans="1:5" ht="15.75">
      <c r="A18" s="57"/>
      <c r="B18" s="62"/>
      <c r="C18" s="63"/>
      <c r="D18" s="56"/>
    </row>
    <row r="19" spans="1:5" ht="15.75">
      <c r="A19" s="1"/>
      <c r="B19" s="64" t="s">
        <v>75</v>
      </c>
      <c r="C19" s="65">
        <f>SUM(C12:C17)</f>
        <v>105137.11199999999</v>
      </c>
      <c r="D19" s="56"/>
      <c r="E19" s="59"/>
    </row>
    <row r="20" spans="1:5" ht="15.75">
      <c r="A20" s="1"/>
      <c r="B20" s="66" t="s">
        <v>76</v>
      </c>
      <c r="C20" s="65">
        <f>C6+C10-C19</f>
        <v>27851.958000000013</v>
      </c>
      <c r="D20" s="56"/>
    </row>
    <row r="21" spans="1:5" ht="15.75">
      <c r="A21" s="1"/>
      <c r="B21" s="50"/>
      <c r="C21" s="50"/>
      <c r="D21" s="56"/>
    </row>
    <row r="22" spans="1:5" ht="15.75">
      <c r="A22" s="1"/>
      <c r="B22" s="67" t="s">
        <v>77</v>
      </c>
      <c r="C22" s="67"/>
      <c r="D22" s="56"/>
    </row>
    <row r="23" spans="1:5" ht="15.75">
      <c r="A23" s="1"/>
      <c r="B23" s="67" t="s">
        <v>78</v>
      </c>
      <c r="C23" s="67">
        <v>19030.759999999998</v>
      </c>
      <c r="D23" s="56"/>
    </row>
    <row r="24" spans="1:5" ht="15.75">
      <c r="A24" s="1"/>
      <c r="B24" s="68" t="s">
        <v>79</v>
      </c>
      <c r="C24" s="68">
        <v>22390.73</v>
      </c>
      <c r="D24" s="56"/>
    </row>
    <row r="25" spans="1:5" ht="15.75">
      <c r="A25" s="1"/>
      <c r="B25" s="67" t="s">
        <v>80</v>
      </c>
      <c r="C25" s="67">
        <f>C24-C23</f>
        <v>3359.9700000000012</v>
      </c>
      <c r="D25" s="56"/>
    </row>
    <row r="26" spans="1:5" ht="15.75">
      <c r="A26" s="1"/>
      <c r="B26" s="50"/>
      <c r="C26" s="50"/>
      <c r="D26" s="56"/>
    </row>
    <row r="27" spans="1:5" ht="15.75">
      <c r="A27" s="1"/>
      <c r="B27" s="50"/>
      <c r="C27" s="50"/>
      <c r="D27" s="56"/>
    </row>
    <row r="28" spans="1:5" ht="15.75">
      <c r="A28" s="1"/>
      <c r="B28" s="50"/>
      <c r="C28" s="50"/>
      <c r="D28" s="56"/>
    </row>
    <row r="29" spans="1:5" ht="15.75">
      <c r="A29" s="1"/>
      <c r="B29" s="50"/>
      <c r="C29" s="50"/>
      <c r="D29" s="56"/>
    </row>
    <row r="30" spans="1:5" ht="15.75">
      <c r="A30" s="1" t="s">
        <v>81</v>
      </c>
      <c r="B30" s="50" t="s">
        <v>82</v>
      </c>
      <c r="C30" s="50"/>
      <c r="D30" s="56"/>
    </row>
    <row r="31" spans="1:5" ht="15.75">
      <c r="A31" s="1"/>
      <c r="B31" s="50" t="s">
        <v>83</v>
      </c>
      <c r="C31" s="50"/>
      <c r="D31" s="56"/>
    </row>
    <row r="32" spans="1:5" ht="15.75">
      <c r="A32" s="1"/>
      <c r="B32" s="50" t="s">
        <v>84</v>
      </c>
      <c r="C32" s="50"/>
      <c r="D32" s="56"/>
    </row>
    <row r="33" spans="1:4" ht="15.75">
      <c r="A33" s="1"/>
      <c r="B33" s="50"/>
      <c r="C33" s="50"/>
      <c r="D33" s="56"/>
    </row>
    <row r="34" spans="1:4" ht="15.75">
      <c r="A34" s="1"/>
      <c r="B34" s="50"/>
      <c r="C34" s="50"/>
      <c r="D34" s="56"/>
    </row>
    <row r="35" spans="1:4" ht="15.75">
      <c r="A35" s="1"/>
      <c r="B35" s="50" t="s">
        <v>85</v>
      </c>
      <c r="C35" s="50"/>
      <c r="D35" s="56"/>
    </row>
    <row r="36" spans="1:4" ht="15.75">
      <c r="A36" s="1"/>
      <c r="B36" s="50"/>
      <c r="C36" s="50"/>
      <c r="D36" s="56"/>
    </row>
    <row r="37" spans="1:4" ht="15.75">
      <c r="A37" s="1"/>
      <c r="B37" s="50"/>
      <c r="C37" s="50"/>
      <c r="D37" s="56"/>
    </row>
    <row r="38" spans="1:4" ht="15.75">
      <c r="A38" s="1"/>
      <c r="B38" s="50"/>
      <c r="C38" s="50"/>
      <c r="D38" s="56"/>
    </row>
    <row r="39" spans="1:4" ht="15.75">
      <c r="A39" s="1"/>
      <c r="B39" s="50"/>
      <c r="C39" s="50"/>
      <c r="D39" s="56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2023-03-02T10:35:34Z</dcterms:modified>
</cp:coreProperties>
</file>