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10" windowHeight="1101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'1кв'!$A$1:$E$50</definedName>
    <definedName name="_xlnm.Print_Area" localSheetId="1">'2кв'!$A$1:$E$49</definedName>
    <definedName name="_xlnm.Print_Area" localSheetId="2">'3кв'!$A$1:$E$52</definedName>
    <definedName name="_xlnm.Print_Area" localSheetId="3">'4кв'!$A$1:$E$50</definedName>
    <definedName name="_xlnm.Print_Area" localSheetId="4">отчет!$A$1:$C$40</definedName>
  </definedNames>
  <calcPr calcId="124519"/>
</workbook>
</file>

<file path=xl/calcChain.xml><?xml version="1.0" encoding="utf-8"?>
<calcChain xmlns="http://schemas.openxmlformats.org/spreadsheetml/2006/main">
  <c r="C10" i="23"/>
  <c r="C9"/>
  <c r="C8"/>
  <c r="C18" l="1"/>
  <c r="C16"/>
  <c r="C6"/>
  <c r="C28"/>
  <c r="F20" i="22"/>
  <c r="E23" s="1"/>
  <c r="C11" i="23" l="1"/>
  <c r="E22" i="22"/>
  <c r="E26"/>
  <c r="B49" s="1"/>
  <c r="F20" i="21"/>
  <c r="E22" s="1"/>
  <c r="E23" l="1"/>
  <c r="F20" i="20"/>
  <c r="E22" s="1"/>
  <c r="E28" i="21" l="1"/>
  <c r="B51" s="1"/>
  <c r="E23" i="20"/>
  <c r="E25" s="1"/>
  <c r="B48" s="1"/>
  <c r="E24" i="19"/>
  <c r="C15" i="23" s="1"/>
  <c r="F20" i="19"/>
  <c r="E23" s="1"/>
  <c r="C14" i="23" s="1"/>
  <c r="E22" i="19" l="1"/>
  <c r="E26" l="1"/>
  <c r="B49" s="1"/>
  <c r="B50" s="1"/>
  <c r="B43" i="20" s="1"/>
  <c r="B49" s="1"/>
  <c r="B46" i="21" s="1"/>
  <c r="B52" s="1"/>
  <c r="B44" i="22" s="1"/>
  <c r="B50" s="1"/>
  <c r="C13" i="23"/>
  <c r="C22" s="1"/>
  <c r="C23" s="1"/>
</calcChain>
</file>

<file path=xl/sharedStrings.xml><?xml version="1.0" encoding="utf-8"?>
<sst xmlns="http://schemas.openxmlformats.org/spreadsheetml/2006/main" count="269" uniqueCount="97">
  <si>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</si>
  <si>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</si>
  <si>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</si>
  <si>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</si>
  <si>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</si>
  <si>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</si>
  <si>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</si>
  <si>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</si>
  <si>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</si>
  <si>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</si>
  <si>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</si>
  <si>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</si>
  <si>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</si>
  <si>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</si>
  <si>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</si>
  <si>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</si>
  <si>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</si>
  <si>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</si>
  <si>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</si>
  <si>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</si>
  <si>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</si>
  <si>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</si>
  <si>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</si>
  <si>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</si>
  <si>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</si>
  <si>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д.3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</si>
  <si>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Неровного Владимира Александровича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</si>
  <si>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44 от 01.05.2015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</si>
  <si>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№46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</si>
  <si>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</si>
  <si>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</si>
  <si>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</si>
  <si>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Неровного В.А.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</si>
  <si>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</si>
  <si>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</si>
  <si>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</si>
  <si>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</si>
  <si>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</si>
  <si>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</si>
  <si>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</si>
  <si>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</si>
  <si>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Общая площадь квартир - 588,6</t>
  </si>
  <si>
    <t xml:space="preserve">Не жилые помещения - 37,8 </t>
  </si>
  <si>
    <t>Расходы по содержанию и тек. Ремонту</t>
  </si>
  <si>
    <t>не жилые помещ. Почта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</si>
  <si>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</si>
  <si>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</si>
  <si>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</t>
  </si>
  <si>
    <t>интернет Ростелеком</t>
  </si>
  <si>
    <t xml:space="preserve">Обработка подъездов хлорсодержащими растворами опрыскивание 1 раз в неделю </t>
  </si>
  <si>
    <t>Предъявлено населению 33338,31</t>
  </si>
  <si>
    <t>"31" 03 2022 г.</t>
  </si>
  <si>
    <t>за 1 квартал 2022 года</t>
  </si>
  <si>
    <t xml:space="preserve">           2. Всего за период "01" 01 2022 г. по "31" 03 2022 г.  выполнено работ (оказано услуг) на общую сумму  двадцать восемь тысяч триста двадцать четыре рубля 03 копейки</t>
  </si>
  <si>
    <t>за 2 квартал 2022 года</t>
  </si>
  <si>
    <t>"30" 06 2022 г.</t>
  </si>
  <si>
    <t>2 квартал</t>
  </si>
  <si>
    <t xml:space="preserve">           2. Всего за период с "01" 04 2022 г. по "30" 06 2022 г. выполнено работ (оказано услуг) на общую сумму двадцать пять тысяч девятьсот пятьдесят один рубль 75 копеек</t>
  </si>
  <si>
    <t>за 3 квартал 2022 года</t>
  </si>
  <si>
    <t>"30" 09 2022 г.</t>
  </si>
  <si>
    <t>3 квартал</t>
  </si>
  <si>
    <t>Ремонт штукатурки опоры стены (смета)</t>
  </si>
  <si>
    <t>Окраска урн (смета)</t>
  </si>
  <si>
    <t>август</t>
  </si>
  <si>
    <t xml:space="preserve">           2. Всего за период с "01" 07 2022 г. по "30" 09 2022 г. выполнено работ (оказано услуг) на общую сумму сорок девять тысяч восемьсот пятьдесят пять рублей 69 копеек</t>
  </si>
  <si>
    <t>Предъявлено населению 35316</t>
  </si>
  <si>
    <t>4 квартал</t>
  </si>
  <si>
    <t>за 4 квартал 2022 года</t>
  </si>
  <si>
    <t>"31" 12 2022 г.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</si>
  <si>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</si>
  <si>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</si>
  <si>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</si>
  <si>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</si>
  <si>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</si>
  <si>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</si>
  <si>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</si>
  <si>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</si>
  <si>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</si>
  <si>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</si>
  <si>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</si>
  <si>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</si>
  <si>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</si>
  <si>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</si>
  <si>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</si>
  <si>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</si>
  <si>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</si>
  <si>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</si>
  <si>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</si>
  <si>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</si>
  <si>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</si>
  <si>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</si>
  <si>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ул.Комсомольская, д.3</t>
  </si>
  <si>
    <t>Оплачено за размещение оборудования в МОП интернет Ростелеком</t>
  </si>
  <si>
    <t>Оплачено по нежилым помещениям  Почта России</t>
  </si>
  <si>
    <t>Непредвиденные работы 0ч/ч</t>
  </si>
  <si>
    <t xml:space="preserve">           2. Всего за период с "01" 10 2022 г. по "31" 12 2022 г. выполнено работ (оказано услуг) на общую сумму  двадцать восемь тысяч пятьдесят шесть рублей 46 копеек.</t>
  </si>
  <si>
    <t>Начислено всего 137308,62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</si>
</sst>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7" fillId="0" borderId="0"/>
    <xf numFmtId="0" fontId="18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4" fillId="2" borderId="0" xfId="0" applyFont="1" applyFill="1"/>
    <xf numFmtId="0" fontId="12" fillId="0" borderId="0" xfId="0" applyFont="1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4" xfId="0" applyFont="1" applyBorder="1" applyAlignment="1">
      <alignment wrapText="1"/>
    </xf>
    <xf numFmtId="0" fontId="15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topLeftCell="A19" zoomScaleSheetLayoutView="100" workbookViewId="0">
      <selection activeCell="C49" sqref="C49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36" customHeight="1">
      <c r="A2" s="73" t="s">
        <v>12</v>
      </c>
      <c r="B2" s="74"/>
      <c r="C2" s="74"/>
      <c r="D2" s="74"/>
      <c r="E2" s="74"/>
    </row>
    <row r="3" spans="1:5">
      <c r="A3" s="75" t="s">
        <v>52</v>
      </c>
      <c r="B3" s="75"/>
      <c r="C3" s="75"/>
      <c r="D3" s="75"/>
      <c r="E3" s="75"/>
    </row>
    <row r="4" spans="1:5" s="1" customFormat="1" ht="15.75">
      <c r="A4" s="25" t="s">
        <v>13</v>
      </c>
      <c r="B4" s="4"/>
      <c r="C4" s="4"/>
      <c r="D4" s="77" t="s">
        <v>51</v>
      </c>
      <c r="E4" s="77"/>
    </row>
    <row r="5" spans="1:5">
      <c r="A5" s="28"/>
      <c r="B5" s="4"/>
      <c r="C5" s="4"/>
      <c r="D5" s="4"/>
      <c r="E5" s="4"/>
    </row>
    <row r="6" spans="1:5">
      <c r="A6" s="68" t="s">
        <v>0</v>
      </c>
      <c r="B6" s="68"/>
      <c r="C6" s="68"/>
      <c r="D6" s="68"/>
      <c r="E6" s="68"/>
    </row>
    <row r="7" spans="1:5" ht="15.75" customHeight="1">
      <c r="A7" s="76" t="s">
        <v>25</v>
      </c>
      <c r="B7" s="76"/>
      <c r="C7" s="76"/>
      <c r="D7" s="76"/>
      <c r="E7" s="76"/>
    </row>
    <row r="8" spans="1:5">
      <c r="A8" s="66" t="s">
        <v>1</v>
      </c>
      <c r="B8" s="66"/>
      <c r="C8" s="66"/>
      <c r="D8" s="66"/>
      <c r="E8" s="66"/>
    </row>
    <row r="9" spans="1:5" ht="17.25" customHeight="1">
      <c r="A9" s="68" t="s">
        <v>26</v>
      </c>
      <c r="B9" s="68"/>
      <c r="C9" s="68"/>
      <c r="D9" s="68"/>
      <c r="E9" s="68"/>
    </row>
    <row r="10" spans="1:5" ht="24.75" customHeight="1">
      <c r="A10" s="69" t="s">
        <v>14</v>
      </c>
      <c r="B10" s="70"/>
      <c r="C10" s="70"/>
      <c r="D10" s="70"/>
      <c r="E10" s="70"/>
    </row>
    <row r="11" spans="1:5" ht="32.25" customHeight="1">
      <c r="A11" s="68" t="s">
        <v>27</v>
      </c>
      <c r="B11" s="68"/>
      <c r="C11" s="68"/>
      <c r="D11" s="68"/>
      <c r="E11" s="68"/>
    </row>
    <row r="12" spans="1:5" ht="17.25" customHeight="1">
      <c r="A12" s="66" t="s">
        <v>15</v>
      </c>
      <c r="B12" s="67"/>
      <c r="C12" s="67"/>
      <c r="D12" s="67"/>
      <c r="E12" s="67"/>
    </row>
    <row r="13" spans="1:5">
      <c r="A13" s="68" t="s">
        <v>23</v>
      </c>
      <c r="B13" s="68"/>
      <c r="C13" s="68"/>
      <c r="D13" s="68"/>
      <c r="E13" s="68"/>
    </row>
    <row r="14" spans="1:5" ht="11.25" customHeight="1">
      <c r="A14" s="66" t="s">
        <v>2</v>
      </c>
      <c r="B14" s="67"/>
      <c r="C14" s="67"/>
      <c r="D14" s="67"/>
      <c r="E14" s="67"/>
    </row>
    <row r="15" spans="1:5" ht="18.75" customHeight="1">
      <c r="A15" s="68" t="s">
        <v>22</v>
      </c>
      <c r="B15" s="68"/>
      <c r="C15" s="68"/>
      <c r="D15" s="68"/>
      <c r="E15" s="68"/>
    </row>
    <row r="16" spans="1:5" ht="14.25" customHeight="1">
      <c r="A16" s="66" t="s">
        <v>16</v>
      </c>
      <c r="B16" s="67"/>
      <c r="C16" s="67"/>
      <c r="D16" s="67"/>
      <c r="E16" s="67"/>
    </row>
    <row r="17" spans="1:7" ht="30.75" customHeight="1">
      <c r="A17" s="68" t="s">
        <v>17</v>
      </c>
      <c r="B17" s="68"/>
      <c r="C17" s="68"/>
      <c r="D17" s="68"/>
      <c r="E17" s="68"/>
    </row>
    <row r="18" spans="1:7" ht="58.15" customHeight="1">
      <c r="A18" s="68" t="s">
        <v>28</v>
      </c>
      <c r="B18" s="68"/>
      <c r="C18" s="68"/>
      <c r="D18" s="68"/>
      <c r="E18" s="68"/>
    </row>
    <row r="19" spans="1:7" ht="33" customHeight="1">
      <c r="A19" s="78" t="s">
        <v>29</v>
      </c>
      <c r="B19" s="78"/>
      <c r="C19" s="78"/>
      <c r="D19" s="78"/>
      <c r="E19" s="78"/>
    </row>
    <row r="20" spans="1:7" ht="19.5" customHeight="1">
      <c r="A20" s="78"/>
      <c r="B20" s="78"/>
      <c r="C20" s="78"/>
      <c r="D20" s="78"/>
      <c r="E20" s="78"/>
      <c r="F20" s="2">
        <f>37.8+588.6</f>
        <v>626.4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3" t="s">
        <v>47</v>
      </c>
      <c r="B22" s="9" t="s">
        <v>37</v>
      </c>
      <c r="C22" s="3" t="s">
        <v>4</v>
      </c>
      <c r="D22" s="3">
        <v>10.210000000000001</v>
      </c>
      <c r="E22" s="8">
        <f>D22*F20*G20</f>
        <v>19186.631999999998</v>
      </c>
    </row>
    <row r="23" spans="1:7">
      <c r="A23" s="7" t="s">
        <v>45</v>
      </c>
      <c r="B23" s="9" t="s">
        <v>24</v>
      </c>
      <c r="C23" s="3" t="s">
        <v>4</v>
      </c>
      <c r="D23" s="3">
        <v>3.6</v>
      </c>
      <c r="E23" s="8">
        <f>D23*F20*G20</f>
        <v>6765.12</v>
      </c>
    </row>
    <row r="24" spans="1:7" ht="62.25" customHeight="1">
      <c r="A24" s="7" t="s">
        <v>49</v>
      </c>
      <c r="B24" s="9" t="s">
        <v>34</v>
      </c>
      <c r="C24" s="3" t="s">
        <v>4</v>
      </c>
      <c r="D24" s="3"/>
      <c r="E24" s="8">
        <f>790.76*3</f>
        <v>2372.2799999999997</v>
      </c>
    </row>
    <row r="25" spans="1:7" s="19" customFormat="1">
      <c r="A25" s="24" t="s">
        <v>33</v>
      </c>
      <c r="B25" s="9" t="s">
        <v>34</v>
      </c>
      <c r="C25" s="21" t="s">
        <v>35</v>
      </c>
      <c r="D25" s="21"/>
      <c r="E25" s="22">
        <v>0</v>
      </c>
    </row>
    <row r="26" spans="1:7" ht="22.15" customHeight="1">
      <c r="A26" s="10" t="s">
        <v>30</v>
      </c>
      <c r="B26" s="11"/>
      <c r="C26" s="12"/>
      <c r="D26" s="12"/>
      <c r="E26" s="13">
        <f>SUM(E22:E25)</f>
        <v>28324.031999999996</v>
      </c>
    </row>
    <row r="27" spans="1:7" ht="18" customHeight="1"/>
    <row r="28" spans="1:7" ht="33.6" customHeight="1">
      <c r="A28" s="79" t="s">
        <v>53</v>
      </c>
      <c r="B28" s="79"/>
      <c r="C28" s="79"/>
      <c r="D28" s="79"/>
      <c r="E28" s="79"/>
    </row>
    <row r="29" spans="1:7" ht="30.75" customHeight="1">
      <c r="A29" s="68" t="s">
        <v>21</v>
      </c>
      <c r="B29" s="68"/>
      <c r="C29" s="68"/>
      <c r="D29" s="68"/>
      <c r="E29" s="68"/>
    </row>
    <row r="30" spans="1:7">
      <c r="A30" s="68" t="s">
        <v>20</v>
      </c>
      <c r="B30" s="68"/>
      <c r="C30" s="68"/>
      <c r="D30" s="68"/>
      <c r="E30" s="68"/>
    </row>
    <row r="31" spans="1:7">
      <c r="A31" s="68" t="s">
        <v>36</v>
      </c>
      <c r="B31" s="68"/>
      <c r="C31" s="68"/>
      <c r="D31" s="68"/>
      <c r="E31" s="68"/>
    </row>
    <row r="32" spans="1:7">
      <c r="A32" s="68" t="s">
        <v>18</v>
      </c>
      <c r="B32" s="68"/>
      <c r="C32" s="68"/>
      <c r="D32" s="68"/>
      <c r="E32" s="68"/>
    </row>
    <row r="33" spans="1:5">
      <c r="A33" s="71" t="s">
        <v>5</v>
      </c>
      <c r="B33" s="71"/>
      <c r="C33" s="71"/>
      <c r="D33" s="71"/>
      <c r="E33" s="71"/>
    </row>
    <row r="34" spans="1:5">
      <c r="A34" s="68" t="s">
        <v>18</v>
      </c>
      <c r="B34" s="68"/>
      <c r="C34" s="68"/>
      <c r="D34" s="68"/>
      <c r="E34" s="68"/>
    </row>
    <row r="35" spans="1:5">
      <c r="A35" s="64" t="s">
        <v>31</v>
      </c>
      <c r="B35" s="64"/>
      <c r="C35" s="64"/>
      <c r="D35" s="64"/>
      <c r="E35" s="5"/>
    </row>
    <row r="36" spans="1:5">
      <c r="B36" s="65" t="s">
        <v>19</v>
      </c>
      <c r="C36" s="65"/>
      <c r="D36" s="65"/>
      <c r="E36" s="6" t="s">
        <v>6</v>
      </c>
    </row>
    <row r="37" spans="1:5">
      <c r="A37" s="27"/>
      <c r="B37" s="27"/>
      <c r="C37" s="27"/>
      <c r="D37" s="27"/>
      <c r="E37" s="27"/>
    </row>
    <row r="38" spans="1:5">
      <c r="A38" s="64" t="s">
        <v>32</v>
      </c>
      <c r="B38" s="64"/>
      <c r="C38" s="64"/>
      <c r="D38" s="64"/>
      <c r="E38" s="5"/>
    </row>
    <row r="39" spans="1:5">
      <c r="B39" s="65" t="s">
        <v>19</v>
      </c>
      <c r="C39" s="65"/>
      <c r="D39" s="65"/>
      <c r="E39" s="6" t="s">
        <v>6</v>
      </c>
    </row>
    <row r="41" spans="1:5">
      <c r="A41" s="20" t="s">
        <v>41</v>
      </c>
    </row>
    <row r="42" spans="1:5">
      <c r="A42" s="20" t="s">
        <v>42</v>
      </c>
    </row>
    <row r="43" spans="1:5">
      <c r="A43" s="14" t="s">
        <v>38</v>
      </c>
    </row>
    <row r="44" spans="1:5">
      <c r="A44" s="2" t="s">
        <v>46</v>
      </c>
      <c r="B44" s="15">
        <v>34938.99</v>
      </c>
    </row>
    <row r="45" spans="1:5" ht="15.75">
      <c r="A45" s="16" t="s">
        <v>50</v>
      </c>
      <c r="B45" s="17"/>
    </row>
    <row r="46" spans="1:5">
      <c r="A46" s="2" t="s">
        <v>40</v>
      </c>
      <c r="B46" s="17">
        <v>38058.5</v>
      </c>
    </row>
    <row r="47" spans="1:5">
      <c r="A47" s="2" t="s">
        <v>48</v>
      </c>
      <c r="B47" s="17">
        <v>450</v>
      </c>
    </row>
    <row r="48" spans="1:5">
      <c r="A48" s="2" t="s">
        <v>44</v>
      </c>
      <c r="B48" s="17">
        <v>2140.98</v>
      </c>
    </row>
    <row r="49" spans="1:2" ht="30">
      <c r="A49" s="26" t="s">
        <v>43</v>
      </c>
      <c r="B49" s="17">
        <f>E26</f>
        <v>28324.031999999996</v>
      </c>
    </row>
    <row r="50" spans="1:2">
      <c r="A50" s="18" t="s">
        <v>39</v>
      </c>
      <c r="B50" s="15">
        <f>B44+B46+B47+B48-B49</f>
        <v>47264.437999999995</v>
      </c>
    </row>
  </sheetData>
  <mergeCells count="30">
    <mergeCell ref="A29:E29"/>
    <mergeCell ref="A30:E30"/>
    <mergeCell ref="A31:E31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28:E28"/>
    <mergeCell ref="A38:D38"/>
    <mergeCell ref="B39:D39"/>
    <mergeCell ref="A14:E14"/>
    <mergeCell ref="A8:E8"/>
    <mergeCell ref="A34:E34"/>
    <mergeCell ref="A35:D35"/>
    <mergeCell ref="B36:D36"/>
    <mergeCell ref="A9:E9"/>
    <mergeCell ref="A10:E10"/>
    <mergeCell ref="A11:E11"/>
    <mergeCell ref="A12:E12"/>
    <mergeCell ref="A13:E13"/>
    <mergeCell ref="A32:E32"/>
    <mergeCell ref="A33:E33"/>
    <mergeCell ref="A15:E15"/>
    <mergeCell ref="A16:E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19" zoomScaleSheetLayoutView="100" workbookViewId="0">
      <selection activeCell="B48" sqref="B48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36" customHeight="1">
      <c r="A2" s="73" t="s">
        <v>12</v>
      </c>
      <c r="B2" s="74"/>
      <c r="C2" s="74"/>
      <c r="D2" s="74"/>
      <c r="E2" s="74"/>
    </row>
    <row r="3" spans="1:5">
      <c r="A3" s="75" t="s">
        <v>54</v>
      </c>
      <c r="B3" s="75"/>
      <c r="C3" s="75"/>
      <c r="D3" s="75"/>
      <c r="E3" s="75"/>
    </row>
    <row r="4" spans="1:5" s="1" customFormat="1" ht="15.75">
      <c r="A4" s="25" t="s">
        <v>13</v>
      </c>
      <c r="B4" s="4"/>
      <c r="C4" s="4"/>
      <c r="D4" s="77" t="s">
        <v>55</v>
      </c>
      <c r="E4" s="77"/>
    </row>
    <row r="5" spans="1:5">
      <c r="A5" s="31"/>
      <c r="B5" s="4"/>
      <c r="C5" s="4"/>
      <c r="D5" s="4"/>
      <c r="E5" s="4"/>
    </row>
    <row r="6" spans="1:5">
      <c r="A6" s="68" t="s">
        <v>0</v>
      </c>
      <c r="B6" s="68"/>
      <c r="C6" s="68"/>
      <c r="D6" s="68"/>
      <c r="E6" s="68"/>
    </row>
    <row r="7" spans="1:5" ht="15.75" customHeight="1">
      <c r="A7" s="76" t="s">
        <v>25</v>
      </c>
      <c r="B7" s="76"/>
      <c r="C7" s="76"/>
      <c r="D7" s="76"/>
      <c r="E7" s="76"/>
    </row>
    <row r="8" spans="1:5">
      <c r="A8" s="66" t="s">
        <v>1</v>
      </c>
      <c r="B8" s="66"/>
      <c r="C8" s="66"/>
      <c r="D8" s="66"/>
      <c r="E8" s="66"/>
    </row>
    <row r="9" spans="1:5" ht="17.25" customHeight="1">
      <c r="A9" s="68" t="s">
        <v>26</v>
      </c>
      <c r="B9" s="68"/>
      <c r="C9" s="68"/>
      <c r="D9" s="68"/>
      <c r="E9" s="68"/>
    </row>
    <row r="10" spans="1:5" ht="24.75" customHeight="1">
      <c r="A10" s="69" t="s">
        <v>14</v>
      </c>
      <c r="B10" s="70"/>
      <c r="C10" s="70"/>
      <c r="D10" s="70"/>
      <c r="E10" s="70"/>
    </row>
    <row r="11" spans="1:5" ht="32.25" customHeight="1">
      <c r="A11" s="68" t="s">
        <v>27</v>
      </c>
      <c r="B11" s="68"/>
      <c r="C11" s="68"/>
      <c r="D11" s="68"/>
      <c r="E11" s="68"/>
    </row>
    <row r="12" spans="1:5" ht="17.25" customHeight="1">
      <c r="A12" s="66" t="s">
        <v>15</v>
      </c>
      <c r="B12" s="67"/>
      <c r="C12" s="67"/>
      <c r="D12" s="67"/>
      <c r="E12" s="67"/>
    </row>
    <row r="13" spans="1:5">
      <c r="A13" s="68" t="s">
        <v>23</v>
      </c>
      <c r="B13" s="68"/>
      <c r="C13" s="68"/>
      <c r="D13" s="68"/>
      <c r="E13" s="68"/>
    </row>
    <row r="14" spans="1:5" ht="11.25" customHeight="1">
      <c r="A14" s="66" t="s">
        <v>2</v>
      </c>
      <c r="B14" s="67"/>
      <c r="C14" s="67"/>
      <c r="D14" s="67"/>
      <c r="E14" s="67"/>
    </row>
    <row r="15" spans="1:5" ht="18.75" customHeight="1">
      <c r="A15" s="68" t="s">
        <v>22</v>
      </c>
      <c r="B15" s="68"/>
      <c r="C15" s="68"/>
      <c r="D15" s="68"/>
      <c r="E15" s="68"/>
    </row>
    <row r="16" spans="1:5" ht="14.25" customHeight="1">
      <c r="A16" s="66" t="s">
        <v>16</v>
      </c>
      <c r="B16" s="67"/>
      <c r="C16" s="67"/>
      <c r="D16" s="67"/>
      <c r="E16" s="67"/>
    </row>
    <row r="17" spans="1:7" ht="30.75" customHeight="1">
      <c r="A17" s="68" t="s">
        <v>17</v>
      </c>
      <c r="B17" s="68"/>
      <c r="C17" s="68"/>
      <c r="D17" s="68"/>
      <c r="E17" s="68"/>
    </row>
    <row r="18" spans="1:7" ht="58.15" customHeight="1">
      <c r="A18" s="68" t="s">
        <v>28</v>
      </c>
      <c r="B18" s="68"/>
      <c r="C18" s="68"/>
      <c r="D18" s="68"/>
      <c r="E18" s="68"/>
    </row>
    <row r="19" spans="1:7" ht="33" customHeight="1">
      <c r="A19" s="78" t="s">
        <v>29</v>
      </c>
      <c r="B19" s="78"/>
      <c r="C19" s="78"/>
      <c r="D19" s="78"/>
      <c r="E19" s="78"/>
    </row>
    <row r="20" spans="1:7" ht="19.5" customHeight="1">
      <c r="A20" s="78"/>
      <c r="B20" s="78"/>
      <c r="C20" s="78"/>
      <c r="D20" s="78"/>
      <c r="E20" s="78"/>
      <c r="F20" s="2">
        <f>37.8+588.6</f>
        <v>626.4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3" t="s">
        <v>47</v>
      </c>
      <c r="B22" s="9" t="s">
        <v>37</v>
      </c>
      <c r="C22" s="3" t="s">
        <v>4</v>
      </c>
      <c r="D22" s="3">
        <v>10.210000000000001</v>
      </c>
      <c r="E22" s="8">
        <f>D22*F20*G20</f>
        <v>19186.631999999998</v>
      </c>
    </row>
    <row r="23" spans="1:7">
      <c r="A23" s="7" t="s">
        <v>45</v>
      </c>
      <c r="B23" s="9" t="s">
        <v>24</v>
      </c>
      <c r="C23" s="3" t="s">
        <v>4</v>
      </c>
      <c r="D23" s="3">
        <v>3.6</v>
      </c>
      <c r="E23" s="8">
        <f>D23*F20*G20</f>
        <v>6765.12</v>
      </c>
    </row>
    <row r="24" spans="1:7" s="19" customFormat="1">
      <c r="A24" s="24" t="s">
        <v>33</v>
      </c>
      <c r="B24" s="9" t="s">
        <v>56</v>
      </c>
      <c r="C24" s="21" t="s">
        <v>35</v>
      </c>
      <c r="D24" s="21"/>
      <c r="E24" s="22">
        <v>0</v>
      </c>
    </row>
    <row r="25" spans="1:7" ht="22.15" customHeight="1">
      <c r="A25" s="10" t="s">
        <v>30</v>
      </c>
      <c r="B25" s="11"/>
      <c r="C25" s="12"/>
      <c r="D25" s="12"/>
      <c r="E25" s="13">
        <f>SUM(E22:E24)</f>
        <v>25951.751999999997</v>
      </c>
    </row>
    <row r="26" spans="1:7" ht="18" customHeight="1"/>
    <row r="27" spans="1:7" ht="33.6" customHeight="1">
      <c r="A27" s="79" t="s">
        <v>57</v>
      </c>
      <c r="B27" s="79"/>
      <c r="C27" s="79"/>
      <c r="D27" s="79"/>
      <c r="E27" s="79"/>
    </row>
    <row r="28" spans="1:7" ht="30.75" customHeight="1">
      <c r="A28" s="68" t="s">
        <v>21</v>
      </c>
      <c r="B28" s="68"/>
      <c r="C28" s="68"/>
      <c r="D28" s="68"/>
      <c r="E28" s="68"/>
    </row>
    <row r="29" spans="1:7">
      <c r="A29" s="68" t="s">
        <v>20</v>
      </c>
      <c r="B29" s="68"/>
      <c r="C29" s="68"/>
      <c r="D29" s="68"/>
      <c r="E29" s="68"/>
    </row>
    <row r="30" spans="1:7">
      <c r="A30" s="68" t="s">
        <v>36</v>
      </c>
      <c r="B30" s="68"/>
      <c r="C30" s="68"/>
      <c r="D30" s="68"/>
      <c r="E30" s="68"/>
    </row>
    <row r="31" spans="1:7">
      <c r="A31" s="68" t="s">
        <v>18</v>
      </c>
      <c r="B31" s="68"/>
      <c r="C31" s="68"/>
      <c r="D31" s="68"/>
      <c r="E31" s="68"/>
    </row>
    <row r="32" spans="1:7">
      <c r="A32" s="71" t="s">
        <v>5</v>
      </c>
      <c r="B32" s="71"/>
      <c r="C32" s="71"/>
      <c r="D32" s="71"/>
      <c r="E32" s="71"/>
    </row>
    <row r="33" spans="1:5">
      <c r="A33" s="68" t="s">
        <v>18</v>
      </c>
      <c r="B33" s="68"/>
      <c r="C33" s="68"/>
      <c r="D33" s="68"/>
      <c r="E33" s="68"/>
    </row>
    <row r="34" spans="1:5">
      <c r="A34" s="64" t="s">
        <v>31</v>
      </c>
      <c r="B34" s="64"/>
      <c r="C34" s="64"/>
      <c r="D34" s="64"/>
      <c r="E34" s="5"/>
    </row>
    <row r="35" spans="1:5">
      <c r="B35" s="65" t="s">
        <v>19</v>
      </c>
      <c r="C35" s="65"/>
      <c r="D35" s="65"/>
      <c r="E35" s="6" t="s">
        <v>6</v>
      </c>
    </row>
    <row r="36" spans="1:5">
      <c r="A36" s="30"/>
      <c r="B36" s="30"/>
      <c r="C36" s="30"/>
      <c r="D36" s="30"/>
      <c r="E36" s="30"/>
    </row>
    <row r="37" spans="1:5">
      <c r="A37" s="64" t="s">
        <v>32</v>
      </c>
      <c r="B37" s="64"/>
      <c r="C37" s="64"/>
      <c r="D37" s="64"/>
      <c r="E37" s="5"/>
    </row>
    <row r="38" spans="1:5">
      <c r="B38" s="65" t="s">
        <v>19</v>
      </c>
      <c r="C38" s="65"/>
      <c r="D38" s="65"/>
      <c r="E38" s="6" t="s">
        <v>6</v>
      </c>
    </row>
    <row r="40" spans="1:5">
      <c r="A40" s="20" t="s">
        <v>41</v>
      </c>
    </row>
    <row r="41" spans="1:5">
      <c r="A41" s="20" t="s">
        <v>42</v>
      </c>
    </row>
    <row r="42" spans="1:5">
      <c r="A42" s="14" t="s">
        <v>38</v>
      </c>
    </row>
    <row r="43" spans="1:5">
      <c r="A43" s="2" t="s">
        <v>46</v>
      </c>
      <c r="B43" s="15">
        <f>'1кв'!B50</f>
        <v>47264.437999999995</v>
      </c>
    </row>
    <row r="44" spans="1:5" ht="15.75">
      <c r="A44" s="16" t="s">
        <v>50</v>
      </c>
      <c r="B44" s="17"/>
    </row>
    <row r="45" spans="1:5">
      <c r="A45" s="2" t="s">
        <v>40</v>
      </c>
      <c r="B45" s="17">
        <v>27511.78</v>
      </c>
    </row>
    <row r="46" spans="1:5">
      <c r="A46" s="2" t="s">
        <v>48</v>
      </c>
      <c r="B46" s="17">
        <v>450</v>
      </c>
    </row>
    <row r="47" spans="1:5">
      <c r="A47" s="2" t="s">
        <v>44</v>
      </c>
      <c r="B47" s="17">
        <v>2140.98</v>
      </c>
    </row>
    <row r="48" spans="1:5" ht="30">
      <c r="A48" s="29" t="s">
        <v>43</v>
      </c>
      <c r="B48" s="17">
        <f>E25</f>
        <v>25951.751999999997</v>
      </c>
    </row>
    <row r="49" spans="1:2">
      <c r="A49" s="18" t="s">
        <v>39</v>
      </c>
      <c r="B49" s="15">
        <f>B43+B45+B46+B47-B48</f>
        <v>51415.445999999996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D3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2"/>
  <sheetViews>
    <sheetView view="pageBreakPreview" topLeftCell="A22" zoomScaleSheetLayoutView="100" workbookViewId="0">
      <selection activeCell="E25" sqref="E25:E26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36" customHeight="1">
      <c r="A2" s="73" t="s">
        <v>12</v>
      </c>
      <c r="B2" s="74"/>
      <c r="C2" s="74"/>
      <c r="D2" s="74"/>
      <c r="E2" s="74"/>
    </row>
    <row r="3" spans="1:5">
      <c r="A3" s="75" t="s">
        <v>58</v>
      </c>
      <c r="B3" s="75"/>
      <c r="C3" s="75"/>
      <c r="D3" s="75"/>
      <c r="E3" s="75"/>
    </row>
    <row r="4" spans="1:5" s="1" customFormat="1" ht="15.75">
      <c r="A4" s="25" t="s">
        <v>13</v>
      </c>
      <c r="B4" s="4"/>
      <c r="C4" s="4"/>
      <c r="D4" s="77" t="s">
        <v>59</v>
      </c>
      <c r="E4" s="77"/>
    </row>
    <row r="5" spans="1:5">
      <c r="A5" s="34"/>
      <c r="B5" s="4"/>
      <c r="C5" s="4"/>
      <c r="D5" s="4"/>
      <c r="E5" s="4"/>
    </row>
    <row r="6" spans="1:5">
      <c r="A6" s="68" t="s">
        <v>0</v>
      </c>
      <c r="B6" s="68"/>
      <c r="C6" s="68"/>
      <c r="D6" s="68"/>
      <c r="E6" s="68"/>
    </row>
    <row r="7" spans="1:5" ht="15.75" customHeight="1">
      <c r="A7" s="76" t="s">
        <v>25</v>
      </c>
      <c r="B7" s="76"/>
      <c r="C7" s="76"/>
      <c r="D7" s="76"/>
      <c r="E7" s="76"/>
    </row>
    <row r="8" spans="1:5">
      <c r="A8" s="66" t="s">
        <v>1</v>
      </c>
      <c r="B8" s="66"/>
      <c r="C8" s="66"/>
      <c r="D8" s="66"/>
      <c r="E8" s="66"/>
    </row>
    <row r="9" spans="1:5" ht="17.25" customHeight="1">
      <c r="A9" s="68" t="s">
        <v>26</v>
      </c>
      <c r="B9" s="68"/>
      <c r="C9" s="68"/>
      <c r="D9" s="68"/>
      <c r="E9" s="68"/>
    </row>
    <row r="10" spans="1:5" ht="24.75" customHeight="1">
      <c r="A10" s="69" t="s">
        <v>14</v>
      </c>
      <c r="B10" s="70"/>
      <c r="C10" s="70"/>
      <c r="D10" s="70"/>
      <c r="E10" s="70"/>
    </row>
    <row r="11" spans="1:5" ht="32.25" customHeight="1">
      <c r="A11" s="68" t="s">
        <v>27</v>
      </c>
      <c r="B11" s="68"/>
      <c r="C11" s="68"/>
      <c r="D11" s="68"/>
      <c r="E11" s="68"/>
    </row>
    <row r="12" spans="1:5" ht="17.25" customHeight="1">
      <c r="A12" s="66" t="s">
        <v>15</v>
      </c>
      <c r="B12" s="67"/>
      <c r="C12" s="67"/>
      <c r="D12" s="67"/>
      <c r="E12" s="67"/>
    </row>
    <row r="13" spans="1:5">
      <c r="A13" s="68" t="s">
        <v>23</v>
      </c>
      <c r="B13" s="68"/>
      <c r="C13" s="68"/>
      <c r="D13" s="68"/>
      <c r="E13" s="68"/>
    </row>
    <row r="14" spans="1:5" ht="11.25" customHeight="1">
      <c r="A14" s="66" t="s">
        <v>2</v>
      </c>
      <c r="B14" s="67"/>
      <c r="C14" s="67"/>
      <c r="D14" s="67"/>
      <c r="E14" s="67"/>
    </row>
    <row r="15" spans="1:5" ht="18.75" customHeight="1">
      <c r="A15" s="68" t="s">
        <v>22</v>
      </c>
      <c r="B15" s="68"/>
      <c r="C15" s="68"/>
      <c r="D15" s="68"/>
      <c r="E15" s="68"/>
    </row>
    <row r="16" spans="1:5" ht="14.25" customHeight="1">
      <c r="A16" s="66" t="s">
        <v>16</v>
      </c>
      <c r="B16" s="67"/>
      <c r="C16" s="67"/>
      <c r="D16" s="67"/>
      <c r="E16" s="67"/>
    </row>
    <row r="17" spans="1:7" ht="30.75" customHeight="1">
      <c r="A17" s="68" t="s">
        <v>17</v>
      </c>
      <c r="B17" s="68"/>
      <c r="C17" s="68"/>
      <c r="D17" s="68"/>
      <c r="E17" s="68"/>
    </row>
    <row r="18" spans="1:7" ht="58.15" customHeight="1">
      <c r="A18" s="68" t="s">
        <v>28</v>
      </c>
      <c r="B18" s="68"/>
      <c r="C18" s="68"/>
      <c r="D18" s="68"/>
      <c r="E18" s="68"/>
    </row>
    <row r="19" spans="1:7" ht="33" customHeight="1">
      <c r="A19" s="78" t="s">
        <v>29</v>
      </c>
      <c r="B19" s="78"/>
      <c r="C19" s="78"/>
      <c r="D19" s="78"/>
      <c r="E19" s="78"/>
    </row>
    <row r="20" spans="1:7" ht="19.5" customHeight="1">
      <c r="A20" s="78"/>
      <c r="B20" s="78"/>
      <c r="C20" s="78"/>
      <c r="D20" s="78"/>
      <c r="E20" s="78"/>
      <c r="F20" s="2">
        <f>37.8+588.6</f>
        <v>626.4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3" t="s">
        <v>47</v>
      </c>
      <c r="B22" s="9" t="s">
        <v>37</v>
      </c>
      <c r="C22" s="3" t="s">
        <v>4</v>
      </c>
      <c r="D22" s="3">
        <v>11.03</v>
      </c>
      <c r="E22" s="8">
        <f>D22*F20*G20</f>
        <v>20727.575999999997</v>
      </c>
    </row>
    <row r="23" spans="1:7">
      <c r="A23" s="7" t="s">
        <v>45</v>
      </c>
      <c r="B23" s="9" t="s">
        <v>24</v>
      </c>
      <c r="C23" s="3" t="s">
        <v>4</v>
      </c>
      <c r="D23" s="3">
        <v>3.9</v>
      </c>
      <c r="E23" s="8">
        <f>D23*F20*G20</f>
        <v>7328.88</v>
      </c>
    </row>
    <row r="24" spans="1:7" s="19" customFormat="1">
      <c r="A24" s="24" t="s">
        <v>33</v>
      </c>
      <c r="B24" s="9" t="s">
        <v>60</v>
      </c>
      <c r="C24" s="21" t="s">
        <v>35</v>
      </c>
      <c r="D24" s="21"/>
      <c r="E24" s="22">
        <v>0</v>
      </c>
    </row>
    <row r="25" spans="1:7" s="19" customFormat="1" ht="30">
      <c r="A25" s="38" t="s">
        <v>61</v>
      </c>
      <c r="B25" s="9" t="s">
        <v>63</v>
      </c>
      <c r="C25" s="21" t="s">
        <v>35</v>
      </c>
      <c r="D25" s="21"/>
      <c r="E25" s="22">
        <v>21294.23</v>
      </c>
    </row>
    <row r="26" spans="1:7" s="19" customFormat="1">
      <c r="A26" s="38" t="s">
        <v>62</v>
      </c>
      <c r="B26" s="9" t="s">
        <v>63</v>
      </c>
      <c r="C26" s="21" t="s">
        <v>35</v>
      </c>
      <c r="D26" s="21"/>
      <c r="E26" s="22">
        <v>505</v>
      </c>
    </row>
    <row r="27" spans="1:7" s="19" customFormat="1">
      <c r="A27" s="24"/>
      <c r="B27" s="9"/>
      <c r="C27" s="21"/>
      <c r="D27" s="21"/>
      <c r="E27" s="22"/>
    </row>
    <row r="28" spans="1:7" ht="22.15" customHeight="1">
      <c r="A28" s="10" t="s">
        <v>30</v>
      </c>
      <c r="B28" s="11"/>
      <c r="C28" s="12"/>
      <c r="D28" s="12"/>
      <c r="E28" s="13">
        <f>SUM(E22:E27)</f>
        <v>49855.686000000002</v>
      </c>
    </row>
    <row r="29" spans="1:7" ht="18" customHeight="1"/>
    <row r="30" spans="1:7" ht="33.6" customHeight="1">
      <c r="A30" s="79" t="s">
        <v>64</v>
      </c>
      <c r="B30" s="79"/>
      <c r="C30" s="79"/>
      <c r="D30" s="79"/>
      <c r="E30" s="79"/>
    </row>
    <row r="31" spans="1:7" ht="30.75" customHeight="1">
      <c r="A31" s="68" t="s">
        <v>21</v>
      </c>
      <c r="B31" s="68"/>
      <c r="C31" s="68"/>
      <c r="D31" s="68"/>
      <c r="E31" s="68"/>
    </row>
    <row r="32" spans="1:7">
      <c r="A32" s="68" t="s">
        <v>20</v>
      </c>
      <c r="B32" s="68"/>
      <c r="C32" s="68"/>
      <c r="D32" s="68"/>
      <c r="E32" s="68"/>
    </row>
    <row r="33" spans="1:5">
      <c r="A33" s="68" t="s">
        <v>36</v>
      </c>
      <c r="B33" s="68"/>
      <c r="C33" s="68"/>
      <c r="D33" s="68"/>
      <c r="E33" s="68"/>
    </row>
    <row r="34" spans="1:5">
      <c r="A34" s="68" t="s">
        <v>18</v>
      </c>
      <c r="B34" s="68"/>
      <c r="C34" s="68"/>
      <c r="D34" s="68"/>
      <c r="E34" s="68"/>
    </row>
    <row r="35" spans="1:5">
      <c r="A35" s="71" t="s">
        <v>5</v>
      </c>
      <c r="B35" s="71"/>
      <c r="C35" s="71"/>
      <c r="D35" s="71"/>
      <c r="E35" s="71"/>
    </row>
    <row r="36" spans="1:5">
      <c r="A36" s="68" t="s">
        <v>18</v>
      </c>
      <c r="B36" s="68"/>
      <c r="C36" s="68"/>
      <c r="D36" s="68"/>
      <c r="E36" s="68"/>
    </row>
    <row r="37" spans="1:5">
      <c r="A37" s="64" t="s">
        <v>31</v>
      </c>
      <c r="B37" s="64"/>
      <c r="C37" s="64"/>
      <c r="D37" s="64"/>
      <c r="E37" s="5"/>
    </row>
    <row r="38" spans="1:5">
      <c r="B38" s="65" t="s">
        <v>19</v>
      </c>
      <c r="C38" s="65"/>
      <c r="D38" s="65"/>
      <c r="E38" s="6" t="s">
        <v>6</v>
      </c>
    </row>
    <row r="39" spans="1:5">
      <c r="A39" s="33"/>
      <c r="B39" s="33"/>
      <c r="C39" s="33"/>
      <c r="D39" s="33"/>
      <c r="E39" s="33"/>
    </row>
    <row r="40" spans="1:5">
      <c r="A40" s="64" t="s">
        <v>32</v>
      </c>
      <c r="B40" s="64"/>
      <c r="C40" s="64"/>
      <c r="D40" s="64"/>
      <c r="E40" s="5"/>
    </row>
    <row r="41" spans="1:5">
      <c r="B41" s="65" t="s">
        <v>19</v>
      </c>
      <c r="C41" s="65"/>
      <c r="D41" s="65"/>
      <c r="E41" s="6" t="s">
        <v>6</v>
      </c>
    </row>
    <row r="43" spans="1:5">
      <c r="A43" s="20" t="s">
        <v>41</v>
      </c>
    </row>
    <row r="44" spans="1:5">
      <c r="A44" s="20" t="s">
        <v>42</v>
      </c>
    </row>
    <row r="45" spans="1:5">
      <c r="A45" s="14" t="s">
        <v>38</v>
      </c>
    </row>
    <row r="46" spans="1:5">
      <c r="A46" s="2" t="s">
        <v>46</v>
      </c>
      <c r="B46" s="15">
        <f>'2кв'!B49</f>
        <v>51415.445999999996</v>
      </c>
    </row>
    <row r="47" spans="1:5" ht="15.75">
      <c r="A47" s="16" t="s">
        <v>65</v>
      </c>
      <c r="B47" s="17"/>
    </row>
    <row r="48" spans="1:5">
      <c r="A48" s="2" t="s">
        <v>40</v>
      </c>
      <c r="B48" s="17">
        <v>28353.07</v>
      </c>
    </row>
    <row r="49" spans="1:2">
      <c r="A49" s="2" t="s">
        <v>48</v>
      </c>
      <c r="B49" s="17">
        <v>450</v>
      </c>
    </row>
    <row r="50" spans="1:2">
      <c r="A50" s="2" t="s">
        <v>44</v>
      </c>
      <c r="B50" s="17">
        <v>2225.66</v>
      </c>
    </row>
    <row r="51" spans="1:2" ht="30">
      <c r="A51" s="32" t="s">
        <v>43</v>
      </c>
      <c r="B51" s="17">
        <f>E28</f>
        <v>49855.686000000002</v>
      </c>
    </row>
    <row r="52" spans="1:2">
      <c r="A52" s="18" t="s">
        <v>39</v>
      </c>
      <c r="B52" s="15">
        <f>B46+B48+B49+B50-B51</f>
        <v>32588.490000000005</v>
      </c>
    </row>
  </sheetData>
  <mergeCells count="30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topLeftCell="A34" zoomScaleSheetLayoutView="100" workbookViewId="0">
      <selection activeCell="B49" sqref="B49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36" customHeight="1">
      <c r="A2" s="73" t="s">
        <v>12</v>
      </c>
      <c r="B2" s="74"/>
      <c r="C2" s="74"/>
      <c r="D2" s="74"/>
      <c r="E2" s="74"/>
    </row>
    <row r="3" spans="1:5">
      <c r="A3" s="75" t="s">
        <v>67</v>
      </c>
      <c r="B3" s="75"/>
      <c r="C3" s="75"/>
      <c r="D3" s="75"/>
      <c r="E3" s="75"/>
    </row>
    <row r="4" spans="1:5" s="1" customFormat="1" ht="15.75">
      <c r="A4" s="25" t="s">
        <v>13</v>
      </c>
      <c r="B4" s="4"/>
      <c r="C4" s="4"/>
      <c r="D4" s="77" t="s">
        <v>68</v>
      </c>
      <c r="E4" s="77"/>
    </row>
    <row r="5" spans="1:5">
      <c r="A5" s="36"/>
      <c r="B5" s="4"/>
      <c r="C5" s="4"/>
      <c r="D5" s="4"/>
      <c r="E5" s="4"/>
    </row>
    <row r="6" spans="1:5">
      <c r="A6" s="68" t="s">
        <v>0</v>
      </c>
      <c r="B6" s="68"/>
      <c r="C6" s="68"/>
      <c r="D6" s="68"/>
      <c r="E6" s="68"/>
    </row>
    <row r="7" spans="1:5" ht="15.75" customHeight="1">
      <c r="A7" s="76" t="s">
        <v>25</v>
      </c>
      <c r="B7" s="76"/>
      <c r="C7" s="76"/>
      <c r="D7" s="76"/>
      <c r="E7" s="76"/>
    </row>
    <row r="8" spans="1:5">
      <c r="A8" s="66" t="s">
        <v>1</v>
      </c>
      <c r="B8" s="66"/>
      <c r="C8" s="66"/>
      <c r="D8" s="66"/>
      <c r="E8" s="66"/>
    </row>
    <row r="9" spans="1:5" ht="17.25" customHeight="1">
      <c r="A9" s="68" t="s">
        <v>26</v>
      </c>
      <c r="B9" s="68"/>
      <c r="C9" s="68"/>
      <c r="D9" s="68"/>
      <c r="E9" s="68"/>
    </row>
    <row r="10" spans="1:5" ht="24.75" customHeight="1">
      <c r="A10" s="69" t="s">
        <v>14</v>
      </c>
      <c r="B10" s="70"/>
      <c r="C10" s="70"/>
      <c r="D10" s="70"/>
      <c r="E10" s="70"/>
    </row>
    <row r="11" spans="1:5" ht="32.25" customHeight="1">
      <c r="A11" s="68" t="s">
        <v>27</v>
      </c>
      <c r="B11" s="68"/>
      <c r="C11" s="68"/>
      <c r="D11" s="68"/>
      <c r="E11" s="68"/>
    </row>
    <row r="12" spans="1:5" ht="17.25" customHeight="1">
      <c r="A12" s="66" t="s">
        <v>15</v>
      </c>
      <c r="B12" s="67"/>
      <c r="C12" s="67"/>
      <c r="D12" s="67"/>
      <c r="E12" s="67"/>
    </row>
    <row r="13" spans="1:5">
      <c r="A13" s="68" t="s">
        <v>23</v>
      </c>
      <c r="B13" s="68"/>
      <c r="C13" s="68"/>
      <c r="D13" s="68"/>
      <c r="E13" s="68"/>
    </row>
    <row r="14" spans="1:5" ht="11.25" customHeight="1">
      <c r="A14" s="66" t="s">
        <v>2</v>
      </c>
      <c r="B14" s="67"/>
      <c r="C14" s="67"/>
      <c r="D14" s="67"/>
      <c r="E14" s="67"/>
    </row>
    <row r="15" spans="1:5" ht="18.75" customHeight="1">
      <c r="A15" s="68" t="s">
        <v>22</v>
      </c>
      <c r="B15" s="68"/>
      <c r="C15" s="68"/>
      <c r="D15" s="68"/>
      <c r="E15" s="68"/>
    </row>
    <row r="16" spans="1:5" ht="14.25" customHeight="1">
      <c r="A16" s="66" t="s">
        <v>16</v>
      </c>
      <c r="B16" s="67"/>
      <c r="C16" s="67"/>
      <c r="D16" s="67"/>
      <c r="E16" s="67"/>
    </row>
    <row r="17" spans="1:7" ht="30.75" customHeight="1">
      <c r="A17" s="68" t="s">
        <v>17</v>
      </c>
      <c r="B17" s="68"/>
      <c r="C17" s="68"/>
      <c r="D17" s="68"/>
      <c r="E17" s="68"/>
    </row>
    <row r="18" spans="1:7" ht="58.15" customHeight="1">
      <c r="A18" s="68" t="s">
        <v>28</v>
      </c>
      <c r="B18" s="68"/>
      <c r="C18" s="68"/>
      <c r="D18" s="68"/>
      <c r="E18" s="68"/>
    </row>
    <row r="19" spans="1:7" ht="33" customHeight="1">
      <c r="A19" s="78" t="s">
        <v>29</v>
      </c>
      <c r="B19" s="78"/>
      <c r="C19" s="78"/>
      <c r="D19" s="78"/>
      <c r="E19" s="78"/>
    </row>
    <row r="20" spans="1:7" ht="19.5" customHeight="1">
      <c r="A20" s="78"/>
      <c r="B20" s="78"/>
      <c r="C20" s="78"/>
      <c r="D20" s="78"/>
      <c r="E20" s="78"/>
      <c r="F20" s="2">
        <f>37.8+588.6</f>
        <v>626.4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3" t="s">
        <v>47</v>
      </c>
      <c r="B22" s="9" t="s">
        <v>37</v>
      </c>
      <c r="C22" s="3" t="s">
        <v>4</v>
      </c>
      <c r="D22" s="3">
        <v>11.03</v>
      </c>
      <c r="E22" s="8">
        <f>D22*F20*G20</f>
        <v>20727.575999999997</v>
      </c>
    </row>
    <row r="23" spans="1:7">
      <c r="A23" s="7" t="s">
        <v>45</v>
      </c>
      <c r="B23" s="9" t="s">
        <v>24</v>
      </c>
      <c r="C23" s="3" t="s">
        <v>4</v>
      </c>
      <c r="D23" s="3">
        <v>3.9</v>
      </c>
      <c r="E23" s="8">
        <f>D23*F20*G20</f>
        <v>7328.88</v>
      </c>
    </row>
    <row r="24" spans="1:7" s="19" customFormat="1">
      <c r="A24" s="24" t="s">
        <v>33</v>
      </c>
      <c r="B24" s="9" t="s">
        <v>66</v>
      </c>
      <c r="C24" s="21" t="s">
        <v>35</v>
      </c>
      <c r="D24" s="21"/>
      <c r="E24" s="22">
        <v>0</v>
      </c>
    </row>
    <row r="25" spans="1:7" s="19" customFormat="1">
      <c r="A25" s="24"/>
      <c r="B25" s="9"/>
      <c r="C25" s="21"/>
      <c r="D25" s="21"/>
      <c r="E25" s="22"/>
    </row>
    <row r="26" spans="1:7" ht="22.15" customHeight="1">
      <c r="A26" s="10" t="s">
        <v>30</v>
      </c>
      <c r="B26" s="11"/>
      <c r="C26" s="12"/>
      <c r="D26" s="12"/>
      <c r="E26" s="13">
        <f>SUM(E22:E25)</f>
        <v>28056.455999999998</v>
      </c>
    </row>
    <row r="27" spans="1:7" ht="18" customHeight="1"/>
    <row r="28" spans="1:7" ht="33.6" customHeight="1">
      <c r="A28" s="79" t="s">
        <v>95</v>
      </c>
      <c r="B28" s="79"/>
      <c r="C28" s="79"/>
      <c r="D28" s="79"/>
      <c r="E28" s="79"/>
    </row>
    <row r="29" spans="1:7" ht="30.75" customHeight="1">
      <c r="A29" s="68" t="s">
        <v>21</v>
      </c>
      <c r="B29" s="68"/>
      <c r="C29" s="68"/>
      <c r="D29" s="68"/>
      <c r="E29" s="68"/>
    </row>
    <row r="30" spans="1:7">
      <c r="A30" s="68" t="s">
        <v>20</v>
      </c>
      <c r="B30" s="68"/>
      <c r="C30" s="68"/>
      <c r="D30" s="68"/>
      <c r="E30" s="68"/>
    </row>
    <row r="31" spans="1:7">
      <c r="A31" s="68" t="s">
        <v>36</v>
      </c>
      <c r="B31" s="68"/>
      <c r="C31" s="68"/>
      <c r="D31" s="68"/>
      <c r="E31" s="68"/>
    </row>
    <row r="32" spans="1:7">
      <c r="A32" s="68" t="s">
        <v>18</v>
      </c>
      <c r="B32" s="68"/>
      <c r="C32" s="68"/>
      <c r="D32" s="68"/>
      <c r="E32" s="68"/>
    </row>
    <row r="33" spans="1:5">
      <c r="A33" s="71" t="s">
        <v>5</v>
      </c>
      <c r="B33" s="71"/>
      <c r="C33" s="71"/>
      <c r="D33" s="71"/>
      <c r="E33" s="71"/>
    </row>
    <row r="34" spans="1:5">
      <c r="A34" s="68" t="s">
        <v>18</v>
      </c>
      <c r="B34" s="68"/>
      <c r="C34" s="68"/>
      <c r="D34" s="68"/>
      <c r="E34" s="68"/>
    </row>
    <row r="35" spans="1:5">
      <c r="A35" s="64" t="s">
        <v>31</v>
      </c>
      <c r="B35" s="64"/>
      <c r="C35" s="64"/>
      <c r="D35" s="64"/>
      <c r="E35" s="5"/>
    </row>
    <row r="36" spans="1:5">
      <c r="B36" s="65" t="s">
        <v>19</v>
      </c>
      <c r="C36" s="65"/>
      <c r="D36" s="65"/>
      <c r="E36" s="6" t="s">
        <v>6</v>
      </c>
    </row>
    <row r="37" spans="1:5">
      <c r="A37" s="35"/>
      <c r="B37" s="35"/>
      <c r="C37" s="35"/>
      <c r="D37" s="35"/>
      <c r="E37" s="35"/>
    </row>
    <row r="38" spans="1:5">
      <c r="A38" s="64" t="s">
        <v>32</v>
      </c>
      <c r="B38" s="64"/>
      <c r="C38" s="64"/>
      <c r="D38" s="64"/>
      <c r="E38" s="5"/>
    </row>
    <row r="39" spans="1:5">
      <c r="B39" s="65" t="s">
        <v>19</v>
      </c>
      <c r="C39" s="65"/>
      <c r="D39" s="65"/>
      <c r="E39" s="6" t="s">
        <v>6</v>
      </c>
    </row>
    <row r="41" spans="1:5">
      <c r="A41" s="20" t="s">
        <v>41</v>
      </c>
    </row>
    <row r="42" spans="1:5">
      <c r="A42" s="20" t="s">
        <v>42</v>
      </c>
    </row>
    <row r="43" spans="1:5">
      <c r="A43" s="14" t="s">
        <v>38</v>
      </c>
    </row>
    <row r="44" spans="1:5">
      <c r="A44" s="2" t="s">
        <v>46</v>
      </c>
      <c r="B44" s="15">
        <f>'3кв'!B52</f>
        <v>32588.490000000005</v>
      </c>
    </row>
    <row r="45" spans="1:5" ht="15.75">
      <c r="A45" s="16" t="s">
        <v>65</v>
      </c>
      <c r="B45" s="17"/>
    </row>
    <row r="46" spans="1:5">
      <c r="A46" s="2" t="s">
        <v>40</v>
      </c>
      <c r="B46" s="17">
        <v>33168.78</v>
      </c>
    </row>
    <row r="47" spans="1:5">
      <c r="A47" s="2" t="s">
        <v>48</v>
      </c>
      <c r="B47" s="17">
        <v>450</v>
      </c>
    </row>
    <row r="48" spans="1:5">
      <c r="A48" s="2" t="s">
        <v>44</v>
      </c>
      <c r="B48" s="17">
        <v>2268</v>
      </c>
    </row>
    <row r="49" spans="1:2" ht="30">
      <c r="A49" s="37" t="s">
        <v>43</v>
      </c>
      <c r="B49" s="17">
        <f>E26</f>
        <v>28056.455999999998</v>
      </c>
    </row>
    <row r="50" spans="1:2">
      <c r="A50" s="18" t="s">
        <v>39</v>
      </c>
      <c r="B50" s="15">
        <f>B44+B46+B47+B48-B49</f>
        <v>40418.814000000006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2"/>
  <sheetViews>
    <sheetView tabSelected="1" view="pageBreakPreview" topLeftCell="A13" zoomScaleSheetLayoutView="100" workbookViewId="0">
      <selection activeCell="A31" sqref="A31:XFD31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1" t="s">
        <v>69</v>
      </c>
      <c r="B1" s="81"/>
      <c r="C1" s="81"/>
      <c r="D1" s="39"/>
    </row>
    <row r="2" spans="1:5" ht="15.75">
      <c r="A2" s="82" t="s">
        <v>70</v>
      </c>
      <c r="B2" s="82"/>
      <c r="C2" s="82"/>
      <c r="D2" s="16"/>
    </row>
    <row r="3" spans="1:5" ht="15.75">
      <c r="A3" s="82" t="s">
        <v>71</v>
      </c>
      <c r="B3" s="82"/>
      <c r="C3" s="82"/>
      <c r="D3" s="16"/>
    </row>
    <row r="4" spans="1:5" ht="15.75">
      <c r="A4" s="81" t="s">
        <v>91</v>
      </c>
      <c r="B4" s="81"/>
      <c r="C4" s="81"/>
      <c r="D4" s="39"/>
    </row>
    <row r="5" spans="1:5" ht="15.75">
      <c r="A5" s="83"/>
      <c r="B5" s="83"/>
      <c r="C5" s="83"/>
      <c r="D5" s="1"/>
    </row>
    <row r="6" spans="1:5" ht="15.75">
      <c r="A6" s="16"/>
      <c r="B6" s="40" t="s">
        <v>72</v>
      </c>
      <c r="C6" s="41">
        <f>'1кв'!B44</f>
        <v>34938.99</v>
      </c>
      <c r="D6" s="42"/>
    </row>
    <row r="7" spans="1:5" ht="15.75">
      <c r="A7" s="43" t="s">
        <v>73</v>
      </c>
      <c r="B7" s="40" t="s">
        <v>96</v>
      </c>
      <c r="C7" s="41"/>
      <c r="D7" s="42"/>
    </row>
    <row r="8" spans="1:5" ht="15.75">
      <c r="B8" s="44" t="s">
        <v>74</v>
      </c>
      <c r="C8" s="45">
        <f>'1кв'!B46+'2кв'!B45+'3кв'!B48+'4кв'!B46</f>
        <v>127092.13</v>
      </c>
      <c r="D8" s="46"/>
    </row>
    <row r="9" spans="1:5" ht="30">
      <c r="B9" s="47" t="s">
        <v>92</v>
      </c>
      <c r="C9" s="45">
        <f>'1кв'!B47+'2кв'!B46+'3кв'!B49+'4кв'!B47</f>
        <v>1800</v>
      </c>
      <c r="D9" s="46"/>
    </row>
    <row r="10" spans="1:5">
      <c r="B10" s="63" t="s">
        <v>93</v>
      </c>
      <c r="C10" s="45">
        <f>'1кв'!B48+'2кв'!B47+'3кв'!B50+'4кв'!B48</f>
        <v>8775.619999999999</v>
      </c>
      <c r="D10" s="46"/>
    </row>
    <row r="11" spans="1:5" ht="15.75">
      <c r="A11" s="48"/>
      <c r="B11" s="44" t="s">
        <v>75</v>
      </c>
      <c r="C11" s="49">
        <f>SUM(C8:C10)</f>
        <v>137667.75</v>
      </c>
      <c r="D11" s="42"/>
    </row>
    <row r="12" spans="1:5" ht="15.75">
      <c r="A12" s="1"/>
      <c r="B12" s="80"/>
      <c r="C12" s="80"/>
      <c r="D12" s="50"/>
    </row>
    <row r="13" spans="1:5" ht="15.75">
      <c r="A13" s="51" t="s">
        <v>76</v>
      </c>
      <c r="B13" s="23" t="s">
        <v>77</v>
      </c>
      <c r="C13" s="52">
        <f>'1кв'!E22+'2кв'!E22+'3кв'!E22+'4кв'!E22</f>
        <v>79828.415999999997</v>
      </c>
      <c r="D13" s="50"/>
    </row>
    <row r="14" spans="1:5" ht="15.75">
      <c r="A14" s="51"/>
      <c r="B14" s="7" t="s">
        <v>45</v>
      </c>
      <c r="C14" s="52">
        <f>'1кв'!E23+'2кв'!E23+'3кв'!E23+'4кв'!E23</f>
        <v>28188</v>
      </c>
      <c r="D14" s="50"/>
    </row>
    <row r="15" spans="1:5" ht="30">
      <c r="A15" s="51"/>
      <c r="B15" s="7" t="s">
        <v>49</v>
      </c>
      <c r="C15" s="52">
        <f>'1кв'!E24</f>
        <v>2372.2799999999997</v>
      </c>
      <c r="D15" s="50"/>
    </row>
    <row r="16" spans="1:5" ht="15.75">
      <c r="A16" s="1"/>
      <c r="B16" s="7" t="s">
        <v>33</v>
      </c>
      <c r="C16" s="52">
        <f>'1кв'!E25+'2кв'!E24+'3кв'!E24+'4кв'!E24</f>
        <v>0</v>
      </c>
      <c r="D16" s="50"/>
      <c r="E16" s="53"/>
    </row>
    <row r="17" spans="1:5" ht="15.75">
      <c r="A17" s="51"/>
      <c r="B17" s="54" t="s">
        <v>94</v>
      </c>
      <c r="C17" s="55">
        <v>0</v>
      </c>
      <c r="D17" s="50"/>
    </row>
    <row r="18" spans="1:5" ht="15.75">
      <c r="A18" s="51"/>
      <c r="B18" s="56" t="s">
        <v>78</v>
      </c>
      <c r="C18" s="55">
        <f>SUM(C20:C21)</f>
        <v>21799.23</v>
      </c>
      <c r="D18" s="50"/>
    </row>
    <row r="19" spans="1:5" ht="15.75">
      <c r="A19" s="51"/>
      <c r="B19" s="56" t="s">
        <v>79</v>
      </c>
      <c r="C19" s="57"/>
      <c r="D19" s="50"/>
    </row>
    <row r="20" spans="1:5" ht="15.75">
      <c r="A20" s="51"/>
      <c r="B20" s="38" t="s">
        <v>61</v>
      </c>
      <c r="C20" s="22">
        <v>21294.23</v>
      </c>
      <c r="D20" s="50"/>
    </row>
    <row r="21" spans="1:5" ht="15.75">
      <c r="A21" s="51"/>
      <c r="B21" s="38" t="s">
        <v>62</v>
      </c>
      <c r="C21" s="22">
        <v>505</v>
      </c>
      <c r="D21" s="50"/>
    </row>
    <row r="22" spans="1:5" ht="15.75">
      <c r="A22" s="1"/>
      <c r="B22" s="58" t="s">
        <v>80</v>
      </c>
      <c r="C22" s="59">
        <f>SUM(C13:C18)</f>
        <v>132187.92600000001</v>
      </c>
      <c r="D22" s="50"/>
      <c r="E22" s="53"/>
    </row>
    <row r="23" spans="1:5" ht="15.75">
      <c r="A23" s="1"/>
      <c r="B23" s="60" t="s">
        <v>81</v>
      </c>
      <c r="C23" s="59">
        <f>C6+C11-C22</f>
        <v>40418.813999999984</v>
      </c>
      <c r="D23" s="50"/>
    </row>
    <row r="24" spans="1:5" ht="15.75">
      <c r="A24" s="1"/>
      <c r="B24" s="43"/>
      <c r="C24" s="43"/>
      <c r="D24" s="50"/>
    </row>
    <row r="25" spans="1:5" ht="15.75">
      <c r="A25" s="1"/>
      <c r="B25" s="61" t="s">
        <v>82</v>
      </c>
      <c r="C25" s="61"/>
      <c r="D25" s="50"/>
    </row>
    <row r="26" spans="1:5" ht="15.75">
      <c r="A26" s="1"/>
      <c r="B26" s="61" t="s">
        <v>83</v>
      </c>
      <c r="C26" s="61">
        <v>26112.39</v>
      </c>
      <c r="D26" s="50"/>
    </row>
    <row r="27" spans="1:5" ht="15.75">
      <c r="A27" s="1"/>
      <c r="B27" s="62" t="s">
        <v>84</v>
      </c>
      <c r="C27" s="62">
        <v>36328.879999999997</v>
      </c>
      <c r="D27" s="50"/>
    </row>
    <row r="28" spans="1:5" ht="15.75">
      <c r="A28" s="1"/>
      <c r="B28" s="61" t="s">
        <v>85</v>
      </c>
      <c r="C28" s="61">
        <f>C27-C26</f>
        <v>10216.489999999998</v>
      </c>
      <c r="D28" s="50"/>
    </row>
    <row r="29" spans="1:5" ht="15.75">
      <c r="A29" s="1"/>
      <c r="B29" s="43"/>
      <c r="C29" s="43"/>
      <c r="D29" s="50"/>
    </row>
    <row r="30" spans="1:5" ht="15.75">
      <c r="A30" s="1"/>
      <c r="B30" s="43"/>
      <c r="C30" s="43"/>
      <c r="D30" s="50"/>
    </row>
    <row r="31" spans="1:5" ht="15.75">
      <c r="A31" s="1"/>
      <c r="B31" s="43"/>
      <c r="C31" s="43"/>
      <c r="D31" s="50"/>
    </row>
    <row r="32" spans="1:5" ht="15.75">
      <c r="A32" s="1"/>
      <c r="B32" s="43"/>
      <c r="C32" s="43"/>
      <c r="D32" s="50"/>
    </row>
    <row r="33" spans="1:4" ht="15.75">
      <c r="A33" s="1" t="s">
        <v>86</v>
      </c>
      <c r="B33" s="43" t="s">
        <v>87</v>
      </c>
      <c r="C33" s="43"/>
      <c r="D33" s="50"/>
    </row>
    <row r="34" spans="1:4" ht="15.75">
      <c r="A34" s="1"/>
      <c r="B34" s="43" t="s">
        <v>88</v>
      </c>
      <c r="C34" s="43"/>
      <c r="D34" s="50"/>
    </row>
    <row r="35" spans="1:4" ht="15.75">
      <c r="A35" s="1"/>
      <c r="B35" s="43" t="s">
        <v>89</v>
      </c>
      <c r="C35" s="43"/>
      <c r="D35" s="50"/>
    </row>
    <row r="36" spans="1:4" ht="15.75">
      <c r="A36" s="1"/>
      <c r="B36" s="43"/>
      <c r="C36" s="43"/>
      <c r="D36" s="50"/>
    </row>
    <row r="37" spans="1:4" ht="15.75">
      <c r="A37" s="1"/>
      <c r="B37" s="43"/>
      <c r="C37" s="43"/>
      <c r="D37" s="50"/>
    </row>
    <row r="38" spans="1:4" ht="15.75">
      <c r="A38" s="1"/>
      <c r="B38" s="43" t="s">
        <v>90</v>
      </c>
      <c r="C38" s="43"/>
      <c r="D38" s="50"/>
    </row>
    <row r="39" spans="1:4" ht="15.75">
      <c r="A39" s="1"/>
      <c r="B39" s="43"/>
      <c r="C39" s="43"/>
      <c r="D39" s="50"/>
    </row>
    <row r="40" spans="1:4" ht="15.75">
      <c r="A40" s="1"/>
      <c r="B40" s="43"/>
      <c r="C40" s="43"/>
      <c r="D40" s="50"/>
    </row>
    <row r="41" spans="1:4" ht="15.75">
      <c r="A41" s="1"/>
      <c r="B41" s="43"/>
      <c r="C41" s="43"/>
      <c r="D41" s="50"/>
    </row>
    <row r="42" spans="1:4" ht="15.75">
      <c r="A42" s="1"/>
      <c r="B42" s="43"/>
      <c r="C42" s="43"/>
      <c r="D42" s="50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2023-03-02T10:34:46Z</dcterms:modified>
</cp:coreProperties>
</file>