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23" i="21" l="1"/>
  <c r="C15" i="21" l="1"/>
  <c r="C14" i="21"/>
  <c r="C12" i="21"/>
  <c r="C13" i="21"/>
  <c r="C11" i="21"/>
  <c r="B44" i="20"/>
  <c r="B46" i="20" l="1"/>
  <c r="C8" i="21"/>
  <c r="C9" i="21" s="1"/>
  <c r="C6" i="21"/>
  <c r="C17" i="21"/>
  <c r="E26" i="20"/>
  <c r="E24" i="20"/>
  <c r="E23" i="20"/>
  <c r="E22" i="20"/>
  <c r="E27" i="20" s="1"/>
  <c r="B47" i="20" s="1"/>
  <c r="C18" i="21" l="1"/>
  <c r="B48" i="20"/>
  <c r="B44" i="19"/>
  <c r="E24" i="19"/>
  <c r="E23" i="19"/>
  <c r="E22" i="19"/>
  <c r="E27" i="19" s="1"/>
  <c r="B47" i="19" s="1"/>
  <c r="B48" i="19" l="1"/>
  <c r="E24" i="18"/>
  <c r="B44" i="18"/>
  <c r="E23" i="18"/>
  <c r="E27" i="18" s="1"/>
  <c r="B47" i="18" s="1"/>
  <c r="E22" i="18"/>
  <c r="B48" i="18" l="1"/>
  <c r="E27" i="17"/>
  <c r="E24" i="17" l="1"/>
  <c r="E23" i="17"/>
  <c r="E22" i="17"/>
  <c r="B47" i="17" l="1"/>
  <c r="B48" i="17" s="1"/>
</calcChain>
</file>

<file path=xl/sharedStrings.xml><?xml version="1.0" encoding="utf-8"?>
<sst xmlns="http://schemas.openxmlformats.org/spreadsheetml/2006/main" count="259" uniqueCount="94">
  <si>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</si>
  <si>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</si>
  <si>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</si>
  <si>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</si>
  <si>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</si>
  <si>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</si>
  <si>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</si>
  <si>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</si>
  <si>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</si>
  <si>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</si>
  <si>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</si>
  <si>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</si>
  <si>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</si>
  <si>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</si>
  <si>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</si>
  <si>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</si>
  <si>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</si>
  <si>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</si>
  <si>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</si>
  <si>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</si>
  <si>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</si>
  <si>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</si>
  <si>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</si>
  <si>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</si>
  <si>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</si>
  <si>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</si>
  <si>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</si>
  <si>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№39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</si>
  <si>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</si>
  <si>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</si>
  <si>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</si>
  <si>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</si>
  <si>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</si>
  <si>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</si>
  <si>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</si>
  <si>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</si>
  <si>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</si>
  <si>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</si>
  <si>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</si>
  <si>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</si>
  <si>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от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</si>
  <si>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Юрченко В.В.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</si>
  <si>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Юрченко Владимира Валерьевича</t>
    </r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</si>
  <si>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</si>
  <si>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</si>
  <si>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1 квартал</t>
  </si>
  <si>
    <t>Общая площадь квартир - 716,1м2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</si>
  <si>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</si>
  <si>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</si>
  <si>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тридцать четыре тысячи триста семнадцать рублей 50 копеек</t>
  </si>
  <si>
    <t>Предъявлено населению 34386,42руб.</t>
  </si>
  <si>
    <t>за 2 квартал 2021 года</t>
  </si>
  <si>
    <t>"30" 06  2021 г.</t>
  </si>
  <si>
    <t>2 квартал</t>
  </si>
  <si>
    <t>Предъявлено населению 34377,6 руб.</t>
  </si>
  <si>
    <t xml:space="preserve">           2. Всего за период с "01" 04 2021 г. по "30" 06 2021 г. выполнено работ (оказано услуг) на общую сумму тридцать три тысячи пятьсот двадцать шесть рублей 74 копейки</t>
  </si>
  <si>
    <t>за 3 квартал 2021 года</t>
  </si>
  <si>
    <t>"30" 09  2021 г.</t>
  </si>
  <si>
    <t>3 квартал</t>
  </si>
  <si>
    <t xml:space="preserve">           2. Всего за период с "01" 07 2021 г. по "30" 09 2021 г. выполнено работ (оказано услуг) на общую сумму тридцать шесть тысяч сто шестьдесят пять рублей 04 копейки</t>
  </si>
  <si>
    <t>Предъявлено населению 36365,25 руб.</t>
  </si>
  <si>
    <t>за 4 квартал 2021 года</t>
  </si>
  <si>
    <t>"31" 12 2021 г.</t>
  </si>
  <si>
    <t>4 квартал</t>
  </si>
  <si>
    <t>частичный ремонт шиферной кровли кв.1</t>
  </si>
  <si>
    <t>декабрь</t>
  </si>
  <si>
    <t>ч/ч</t>
  </si>
  <si>
    <t>Предъявлено населению 36225,42 руб.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</si>
  <si>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</si>
  <si>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</si>
  <si>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</si>
  <si>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</si>
  <si>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</si>
  <si>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</si>
  <si>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</si>
  <si>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</si>
  <si>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</si>
  <si>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</si>
  <si>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</si>
  <si>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</si>
  <si>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</si>
  <si>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</si>
  <si>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</si>
  <si>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</si>
  <si>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</si>
  <si>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ул.Лесная,д.6</t>
  </si>
  <si>
    <t>Начислено всего 141204,44</t>
  </si>
  <si>
    <t xml:space="preserve">           2. Всего за период  "01" 10 2021 г. по "31" 12 2021 г. выполнено работ (оказано услуг) на общую сумму тридцать семь тысяч девятьсот девяносто рублей 77 копеек</t>
  </si>
  <si>
    <t>Непредвиденные работы 6  ч/ч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</si>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</sst>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5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90" zoomScaleSheetLayoutView="100" workbookViewId="0">
      <selection activeCell="B27" sqref="B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3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47</v>
      </c>
      <c r="B3" s="72"/>
      <c r="C3" s="72"/>
      <c r="D3" s="72"/>
      <c r="E3" s="72"/>
    </row>
    <row r="4" spans="1:5" s="1" customFormat="1" ht="15.75" x14ac:dyDescent="0.25">
      <c r="A4" s="20" t="s">
        <v>13</v>
      </c>
      <c r="B4" s="4"/>
      <c r="C4" s="4"/>
      <c r="D4" s="74" t="s">
        <v>48</v>
      </c>
      <c r="E4" s="74"/>
    </row>
    <row r="5" spans="1:5" x14ac:dyDescent="0.25">
      <c r="A5" s="24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ht="18.7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5" t="s">
        <v>42</v>
      </c>
      <c r="B9" s="65"/>
      <c r="C9" s="65"/>
      <c r="D9" s="65"/>
      <c r="E9" s="65"/>
    </row>
    <row r="10" spans="1:5" ht="24" customHeight="1" x14ac:dyDescent="0.25">
      <c r="A10" s="66" t="s">
        <v>14</v>
      </c>
      <c r="B10" s="67"/>
      <c r="C10" s="67"/>
      <c r="D10" s="67"/>
      <c r="E10" s="67"/>
    </row>
    <row r="11" spans="1:5" ht="28.5" customHeight="1" x14ac:dyDescent="0.25">
      <c r="A11" s="65" t="s">
        <v>40</v>
      </c>
      <c r="B11" s="65"/>
      <c r="C11" s="65"/>
      <c r="D11" s="65"/>
      <c r="E11" s="65"/>
    </row>
    <row r="12" spans="1:5" ht="12" customHeight="1" x14ac:dyDescent="0.25">
      <c r="A12" s="63" t="s">
        <v>15</v>
      </c>
      <c r="B12" s="64"/>
      <c r="C12" s="64"/>
      <c r="D12" s="64"/>
      <c r="E12" s="6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3" t="s">
        <v>16</v>
      </c>
      <c r="B16" s="64"/>
      <c r="C16" s="64"/>
      <c r="D16" s="64"/>
      <c r="E16" s="64"/>
    </row>
    <row r="17" spans="1:7" ht="29.25" customHeight="1" x14ac:dyDescent="0.25">
      <c r="A17" s="65" t="s">
        <v>17</v>
      </c>
      <c r="B17" s="65"/>
      <c r="C17" s="65"/>
      <c r="D17" s="65"/>
      <c r="E17" s="65"/>
    </row>
    <row r="18" spans="1:7" ht="57.6" customHeight="1" x14ac:dyDescent="0.25">
      <c r="A18" s="65" t="s">
        <v>27</v>
      </c>
      <c r="B18" s="65"/>
      <c r="C18" s="65"/>
      <c r="D18" s="65"/>
      <c r="E18" s="65"/>
    </row>
    <row r="19" spans="1:7" ht="34.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716.1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11.44</v>
      </c>
      <c r="E22" s="8">
        <f>D22*F20*G20</f>
        <v>24576.551999999996</v>
      </c>
    </row>
    <row r="23" spans="1:7" x14ac:dyDescent="0.25">
      <c r="A23" s="7" t="s">
        <v>39</v>
      </c>
      <c r="B23" s="9" t="s">
        <v>24</v>
      </c>
      <c r="C23" s="3" t="s">
        <v>4</v>
      </c>
      <c r="D23" s="3">
        <v>3.43</v>
      </c>
      <c r="E23" s="8">
        <f>D23*F20*G20</f>
        <v>7368.6690000000017</v>
      </c>
    </row>
    <row r="24" spans="1:7" ht="75" x14ac:dyDescent="0.25">
      <c r="A24" s="7" t="s">
        <v>44</v>
      </c>
      <c r="B24" s="9" t="s">
        <v>45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45</v>
      </c>
      <c r="C25" s="3" t="s">
        <v>30</v>
      </c>
      <c r="D25" s="3"/>
      <c r="E25" s="8">
        <v>0</v>
      </c>
    </row>
    <row r="26" spans="1:7" x14ac:dyDescent="0.25">
      <c r="A26" s="26"/>
      <c r="B26" s="9"/>
      <c r="C26" s="3"/>
      <c r="E26" s="22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34317.500999999997</v>
      </c>
    </row>
    <row r="29" spans="1:7" ht="31.9" customHeight="1" x14ac:dyDescent="0.25">
      <c r="A29" s="76" t="s">
        <v>49</v>
      </c>
      <c r="B29" s="76"/>
      <c r="C29" s="76"/>
      <c r="D29" s="76"/>
      <c r="E29" s="76"/>
    </row>
    <row r="30" spans="1:7" ht="32.25" customHeight="1" x14ac:dyDescent="0.25">
      <c r="A30" s="65" t="s">
        <v>21</v>
      </c>
      <c r="B30" s="65"/>
      <c r="C30" s="65"/>
      <c r="D30" s="65"/>
      <c r="E30" s="65"/>
    </row>
    <row r="31" spans="1:7" x14ac:dyDescent="0.25">
      <c r="A31" s="65" t="s">
        <v>20</v>
      </c>
      <c r="B31" s="65"/>
      <c r="C31" s="65"/>
      <c r="D31" s="65"/>
      <c r="E31" s="65"/>
    </row>
    <row r="32" spans="1:7" ht="27.75" customHeight="1" x14ac:dyDescent="0.25">
      <c r="A32" s="65" t="s">
        <v>32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1" t="s">
        <v>31</v>
      </c>
      <c r="B36" s="61"/>
      <c r="C36" s="61"/>
      <c r="D36" s="61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61" t="s">
        <v>41</v>
      </c>
      <c r="B39" s="61"/>
      <c r="C39" s="61"/>
      <c r="D39" s="61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2" spans="1:5" x14ac:dyDescent="0.25">
      <c r="A42" s="2" t="s">
        <v>46</v>
      </c>
    </row>
    <row r="43" spans="1:5" x14ac:dyDescent="0.25">
      <c r="A43" s="14" t="s">
        <v>34</v>
      </c>
    </row>
    <row r="44" spans="1:5" x14ac:dyDescent="0.25">
      <c r="A44" s="2" t="s">
        <v>38</v>
      </c>
      <c r="B44" s="15">
        <v>3723.69</v>
      </c>
    </row>
    <row r="45" spans="1:5" x14ac:dyDescent="0.25">
      <c r="A45" s="18" t="s">
        <v>50</v>
      </c>
      <c r="B45" s="16"/>
    </row>
    <row r="46" spans="1:5" x14ac:dyDescent="0.25">
      <c r="A46" s="2" t="s">
        <v>35</v>
      </c>
      <c r="B46" s="16">
        <v>32488.34</v>
      </c>
    </row>
    <row r="47" spans="1:5" ht="30" x14ac:dyDescent="0.25">
      <c r="A47" s="25" t="s">
        <v>36</v>
      </c>
      <c r="B47" s="16">
        <f>E27</f>
        <v>34317.500999999997</v>
      </c>
    </row>
    <row r="48" spans="1:5" x14ac:dyDescent="0.25">
      <c r="A48" s="17" t="s">
        <v>37</v>
      </c>
      <c r="B48" s="19">
        <f>B44+B46-B47</f>
        <v>1894.5290000000023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6" zoomScaleNormal="9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3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51</v>
      </c>
      <c r="B3" s="72"/>
      <c r="C3" s="72"/>
      <c r="D3" s="72"/>
      <c r="E3" s="72"/>
    </row>
    <row r="4" spans="1:5" s="1" customFormat="1" ht="30" x14ac:dyDescent="0.25">
      <c r="A4" s="20" t="s">
        <v>13</v>
      </c>
      <c r="B4" s="4"/>
      <c r="C4" s="4"/>
      <c r="D4" s="4"/>
      <c r="E4" s="30" t="s">
        <v>52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ht="18.7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5" t="s">
        <v>42</v>
      </c>
      <c r="B9" s="65"/>
      <c r="C9" s="65"/>
      <c r="D9" s="65"/>
      <c r="E9" s="65"/>
    </row>
    <row r="10" spans="1:5" ht="24" customHeight="1" x14ac:dyDescent="0.25">
      <c r="A10" s="66" t="s">
        <v>14</v>
      </c>
      <c r="B10" s="67"/>
      <c r="C10" s="67"/>
      <c r="D10" s="67"/>
      <c r="E10" s="67"/>
    </row>
    <row r="11" spans="1:5" ht="28.5" customHeight="1" x14ac:dyDescent="0.25">
      <c r="A11" s="65" t="s">
        <v>40</v>
      </c>
      <c r="B11" s="65"/>
      <c r="C11" s="65"/>
      <c r="D11" s="65"/>
      <c r="E11" s="65"/>
    </row>
    <row r="12" spans="1:5" ht="12" customHeight="1" x14ac:dyDescent="0.25">
      <c r="A12" s="63" t="s">
        <v>15</v>
      </c>
      <c r="B12" s="64"/>
      <c r="C12" s="64"/>
      <c r="D12" s="64"/>
      <c r="E12" s="6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3" t="s">
        <v>16</v>
      </c>
      <c r="B16" s="64"/>
      <c r="C16" s="64"/>
      <c r="D16" s="64"/>
      <c r="E16" s="64"/>
    </row>
    <row r="17" spans="1:7" ht="29.25" customHeight="1" x14ac:dyDescent="0.25">
      <c r="A17" s="65" t="s">
        <v>17</v>
      </c>
      <c r="B17" s="65"/>
      <c r="C17" s="65"/>
      <c r="D17" s="65"/>
      <c r="E17" s="65"/>
    </row>
    <row r="18" spans="1:7" ht="57.6" customHeight="1" x14ac:dyDescent="0.25">
      <c r="A18" s="65" t="s">
        <v>27</v>
      </c>
      <c r="B18" s="65"/>
      <c r="C18" s="65"/>
      <c r="D18" s="65"/>
      <c r="E18" s="65"/>
    </row>
    <row r="19" spans="1:7" ht="34.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716.1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11.44</v>
      </c>
      <c r="E22" s="8">
        <f>D22*F20*G20</f>
        <v>24576.551999999996</v>
      </c>
    </row>
    <row r="23" spans="1:7" x14ac:dyDescent="0.25">
      <c r="A23" s="7" t="s">
        <v>39</v>
      </c>
      <c r="B23" s="9" t="s">
        <v>24</v>
      </c>
      <c r="C23" s="3" t="s">
        <v>4</v>
      </c>
      <c r="D23" s="3">
        <v>3.43</v>
      </c>
      <c r="E23" s="8">
        <f>D23*F20*G20</f>
        <v>7368.6690000000017</v>
      </c>
    </row>
    <row r="24" spans="1:7" ht="75" x14ac:dyDescent="0.25">
      <c r="A24" s="7" t="s">
        <v>44</v>
      </c>
      <c r="B24" s="9" t="s">
        <v>53</v>
      </c>
      <c r="C24" s="3" t="s">
        <v>4</v>
      </c>
      <c r="D24" s="3"/>
      <c r="E24" s="8">
        <f>790.76*2</f>
        <v>1581.52</v>
      </c>
    </row>
    <row r="25" spans="1:7" x14ac:dyDescent="0.25">
      <c r="A25" s="7" t="s">
        <v>29</v>
      </c>
      <c r="B25" s="9" t="s">
        <v>53</v>
      </c>
      <c r="C25" s="3" t="s">
        <v>30</v>
      </c>
      <c r="D25" s="3"/>
      <c r="E25" s="8">
        <v>0</v>
      </c>
    </row>
    <row r="26" spans="1:7" x14ac:dyDescent="0.25">
      <c r="A26" s="26"/>
      <c r="B26" s="9"/>
      <c r="C26" s="3"/>
      <c r="E26" s="22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33526.740999999995</v>
      </c>
    </row>
    <row r="29" spans="1:7" ht="31.9" customHeight="1" x14ac:dyDescent="0.25">
      <c r="A29" s="77" t="s">
        <v>55</v>
      </c>
      <c r="B29" s="77"/>
      <c r="C29" s="77"/>
      <c r="D29" s="77"/>
      <c r="E29" s="77"/>
    </row>
    <row r="30" spans="1:7" ht="32.25" customHeight="1" x14ac:dyDescent="0.25">
      <c r="A30" s="65" t="s">
        <v>21</v>
      </c>
      <c r="B30" s="65"/>
      <c r="C30" s="65"/>
      <c r="D30" s="65"/>
      <c r="E30" s="65"/>
    </row>
    <row r="31" spans="1:7" x14ac:dyDescent="0.25">
      <c r="A31" s="65" t="s">
        <v>20</v>
      </c>
      <c r="B31" s="65"/>
      <c r="C31" s="65"/>
      <c r="D31" s="65"/>
      <c r="E31" s="65"/>
    </row>
    <row r="32" spans="1:7" ht="27.75" customHeight="1" x14ac:dyDescent="0.25">
      <c r="A32" s="65" t="s">
        <v>32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1" t="s">
        <v>31</v>
      </c>
      <c r="B36" s="61"/>
      <c r="C36" s="61"/>
      <c r="D36" s="61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61" t="s">
        <v>41</v>
      </c>
      <c r="B39" s="61"/>
      <c r="C39" s="61"/>
      <c r="D39" s="61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2" spans="1:5" x14ac:dyDescent="0.25">
      <c r="A42" s="2" t="s">
        <v>46</v>
      </c>
    </row>
    <row r="43" spans="1:5" x14ac:dyDescent="0.25">
      <c r="A43" s="14" t="s">
        <v>34</v>
      </c>
    </row>
    <row r="44" spans="1:5" x14ac:dyDescent="0.25">
      <c r="A44" s="2" t="s">
        <v>38</v>
      </c>
      <c r="B44" s="15">
        <f>'1кв'!B48</f>
        <v>1894.5290000000023</v>
      </c>
    </row>
    <row r="45" spans="1:5" x14ac:dyDescent="0.25">
      <c r="A45" s="18" t="s">
        <v>54</v>
      </c>
      <c r="B45" s="16"/>
    </row>
    <row r="46" spans="1:5" x14ac:dyDescent="0.25">
      <c r="A46" s="2" t="s">
        <v>35</v>
      </c>
      <c r="B46" s="16">
        <v>32195.13</v>
      </c>
    </row>
    <row r="47" spans="1:5" ht="30" x14ac:dyDescent="0.25">
      <c r="A47" s="29" t="s">
        <v>36</v>
      </c>
      <c r="B47" s="16">
        <f>E27</f>
        <v>33526.740999999995</v>
      </c>
    </row>
    <row r="48" spans="1:5" x14ac:dyDescent="0.25">
      <c r="A48" s="17" t="s">
        <v>37</v>
      </c>
      <c r="B48" s="19">
        <f>B44+B46-B47</f>
        <v>562.91800000000512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8" zoomScaleNormal="90" zoomScaleSheetLayoutView="100" workbookViewId="0">
      <selection activeCell="D55" sqref="D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3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56</v>
      </c>
      <c r="B3" s="72"/>
      <c r="C3" s="72"/>
      <c r="D3" s="72"/>
      <c r="E3" s="72"/>
    </row>
    <row r="4" spans="1:5" s="1" customFormat="1" ht="15.75" customHeight="1" x14ac:dyDescent="0.25">
      <c r="A4" s="20" t="s">
        <v>13</v>
      </c>
      <c r="B4" s="4"/>
      <c r="C4" s="4"/>
      <c r="D4" s="4"/>
      <c r="E4" s="34" t="s">
        <v>57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ht="18.7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5" t="s">
        <v>42</v>
      </c>
      <c r="B9" s="65"/>
      <c r="C9" s="65"/>
      <c r="D9" s="65"/>
      <c r="E9" s="65"/>
    </row>
    <row r="10" spans="1:5" ht="24" customHeight="1" x14ac:dyDescent="0.25">
      <c r="A10" s="66" t="s">
        <v>14</v>
      </c>
      <c r="B10" s="67"/>
      <c r="C10" s="67"/>
      <c r="D10" s="67"/>
      <c r="E10" s="67"/>
    </row>
    <row r="11" spans="1:5" ht="28.5" customHeight="1" x14ac:dyDescent="0.25">
      <c r="A11" s="65" t="s">
        <v>40</v>
      </c>
      <c r="B11" s="65"/>
      <c r="C11" s="65"/>
      <c r="D11" s="65"/>
      <c r="E11" s="65"/>
    </row>
    <row r="12" spans="1:5" ht="12" customHeight="1" x14ac:dyDescent="0.25">
      <c r="A12" s="63" t="s">
        <v>15</v>
      </c>
      <c r="B12" s="64"/>
      <c r="C12" s="64"/>
      <c r="D12" s="64"/>
      <c r="E12" s="6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3" t="s">
        <v>16</v>
      </c>
      <c r="B16" s="64"/>
      <c r="C16" s="64"/>
      <c r="D16" s="64"/>
      <c r="E16" s="64"/>
    </row>
    <row r="17" spans="1:7" ht="29.25" customHeight="1" x14ac:dyDescent="0.25">
      <c r="A17" s="65" t="s">
        <v>17</v>
      </c>
      <c r="B17" s="65"/>
      <c r="C17" s="65"/>
      <c r="D17" s="65"/>
      <c r="E17" s="65"/>
    </row>
    <row r="18" spans="1:7" ht="57.6" customHeight="1" x14ac:dyDescent="0.25">
      <c r="A18" s="65" t="s">
        <v>27</v>
      </c>
      <c r="B18" s="65"/>
      <c r="C18" s="65"/>
      <c r="D18" s="65"/>
      <c r="E18" s="65"/>
    </row>
    <row r="19" spans="1:7" ht="34.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716.1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12.13</v>
      </c>
      <c r="E22" s="8">
        <f>D22*F20*G20</f>
        <v>26058.879000000004</v>
      </c>
    </row>
    <row r="23" spans="1:7" x14ac:dyDescent="0.25">
      <c r="A23" s="7" t="s">
        <v>39</v>
      </c>
      <c r="B23" s="9" t="s">
        <v>24</v>
      </c>
      <c r="C23" s="3" t="s">
        <v>4</v>
      </c>
      <c r="D23" s="3">
        <v>3.6</v>
      </c>
      <c r="E23" s="8">
        <f>D23*F20*G20</f>
        <v>7733.88</v>
      </c>
    </row>
    <row r="24" spans="1:7" ht="75" x14ac:dyDescent="0.25">
      <c r="A24" s="7" t="s">
        <v>44</v>
      </c>
      <c r="B24" s="9" t="s">
        <v>58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58</v>
      </c>
      <c r="C25" s="3" t="s">
        <v>30</v>
      </c>
      <c r="D25" s="3"/>
      <c r="E25" s="8">
        <v>0</v>
      </c>
    </row>
    <row r="26" spans="1:7" x14ac:dyDescent="0.25">
      <c r="A26" s="26"/>
      <c r="B26" s="9"/>
      <c r="C26" s="3"/>
      <c r="E26" s="22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36165.039000000004</v>
      </c>
    </row>
    <row r="29" spans="1:7" ht="31.9" customHeight="1" x14ac:dyDescent="0.25">
      <c r="A29" s="77" t="s">
        <v>59</v>
      </c>
      <c r="B29" s="77"/>
      <c r="C29" s="77"/>
      <c r="D29" s="77"/>
      <c r="E29" s="77"/>
    </row>
    <row r="30" spans="1:7" ht="32.25" customHeight="1" x14ac:dyDescent="0.25">
      <c r="A30" s="65" t="s">
        <v>21</v>
      </c>
      <c r="B30" s="65"/>
      <c r="C30" s="65"/>
      <c r="D30" s="65"/>
      <c r="E30" s="65"/>
    </row>
    <row r="31" spans="1:7" x14ac:dyDescent="0.25">
      <c r="A31" s="65" t="s">
        <v>20</v>
      </c>
      <c r="B31" s="65"/>
      <c r="C31" s="65"/>
      <c r="D31" s="65"/>
      <c r="E31" s="65"/>
    </row>
    <row r="32" spans="1:7" ht="27.75" customHeight="1" x14ac:dyDescent="0.25">
      <c r="A32" s="65" t="s">
        <v>32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1" t="s">
        <v>31</v>
      </c>
      <c r="B36" s="61"/>
      <c r="C36" s="61"/>
      <c r="D36" s="61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61" t="s">
        <v>41</v>
      </c>
      <c r="B39" s="61"/>
      <c r="C39" s="61"/>
      <c r="D39" s="61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2" spans="1:5" x14ac:dyDescent="0.25">
      <c r="A42" s="2" t="s">
        <v>46</v>
      </c>
    </row>
    <row r="43" spans="1:5" x14ac:dyDescent="0.25">
      <c r="A43" s="14" t="s">
        <v>34</v>
      </c>
    </row>
    <row r="44" spans="1:5" x14ac:dyDescent="0.25">
      <c r="A44" s="2" t="s">
        <v>38</v>
      </c>
      <c r="B44" s="15">
        <f>'2кв'!B48</f>
        <v>562.91800000000512</v>
      </c>
    </row>
    <row r="45" spans="1:5" ht="26.25" x14ac:dyDescent="0.25">
      <c r="A45" s="18" t="s">
        <v>60</v>
      </c>
      <c r="B45" s="16"/>
    </row>
    <row r="46" spans="1:5" x14ac:dyDescent="0.25">
      <c r="A46" s="2" t="s">
        <v>35</v>
      </c>
      <c r="B46" s="16">
        <v>44227.13</v>
      </c>
    </row>
    <row r="47" spans="1:5" ht="30" x14ac:dyDescent="0.25">
      <c r="A47" s="33" t="s">
        <v>36</v>
      </c>
      <c r="B47" s="16">
        <f>E27</f>
        <v>36165.039000000004</v>
      </c>
    </row>
    <row r="48" spans="1:5" x14ac:dyDescent="0.25">
      <c r="A48" s="17" t="s">
        <v>37</v>
      </c>
      <c r="B48" s="19">
        <f>B44+B46-B47</f>
        <v>8625.0089999999982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9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69" t="s">
        <v>11</v>
      </c>
      <c r="B1" s="69"/>
      <c r="C1" s="69"/>
      <c r="D1" s="69"/>
      <c r="E1" s="69"/>
    </row>
    <row r="2" spans="1:5" ht="33" customHeight="1" x14ac:dyDescent="0.25">
      <c r="A2" s="70" t="s">
        <v>12</v>
      </c>
      <c r="B2" s="71"/>
      <c r="C2" s="71"/>
      <c r="D2" s="71"/>
      <c r="E2" s="71"/>
    </row>
    <row r="3" spans="1:5" x14ac:dyDescent="0.25">
      <c r="A3" s="72" t="s">
        <v>61</v>
      </c>
      <c r="B3" s="72"/>
      <c r="C3" s="72"/>
      <c r="D3" s="72"/>
      <c r="E3" s="72"/>
    </row>
    <row r="4" spans="1:5" s="1" customFormat="1" ht="15.75" customHeight="1" x14ac:dyDescent="0.25">
      <c r="A4" s="20" t="s">
        <v>13</v>
      </c>
      <c r="B4" s="4"/>
      <c r="C4" s="4"/>
      <c r="D4" s="74" t="s">
        <v>62</v>
      </c>
      <c r="E4" s="74"/>
    </row>
    <row r="5" spans="1:5" x14ac:dyDescent="0.25">
      <c r="A5" s="37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ht="18.75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5" t="s">
        <v>42</v>
      </c>
      <c r="B9" s="65"/>
      <c r="C9" s="65"/>
      <c r="D9" s="65"/>
      <c r="E9" s="65"/>
    </row>
    <row r="10" spans="1:5" ht="24" customHeight="1" x14ac:dyDescent="0.25">
      <c r="A10" s="66" t="s">
        <v>14</v>
      </c>
      <c r="B10" s="67"/>
      <c r="C10" s="67"/>
      <c r="D10" s="67"/>
      <c r="E10" s="67"/>
    </row>
    <row r="11" spans="1:5" ht="28.5" customHeight="1" x14ac:dyDescent="0.25">
      <c r="A11" s="65" t="s">
        <v>40</v>
      </c>
      <c r="B11" s="65"/>
      <c r="C11" s="65"/>
      <c r="D11" s="65"/>
      <c r="E11" s="65"/>
    </row>
    <row r="12" spans="1:5" ht="12" customHeight="1" x14ac:dyDescent="0.25">
      <c r="A12" s="63" t="s">
        <v>15</v>
      </c>
      <c r="B12" s="64"/>
      <c r="C12" s="64"/>
      <c r="D12" s="64"/>
      <c r="E12" s="64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3" t="s">
        <v>16</v>
      </c>
      <c r="B16" s="64"/>
      <c r="C16" s="64"/>
      <c r="D16" s="64"/>
      <c r="E16" s="64"/>
    </row>
    <row r="17" spans="1:7" ht="29.25" customHeight="1" x14ac:dyDescent="0.25">
      <c r="A17" s="65" t="s">
        <v>17</v>
      </c>
      <c r="B17" s="65"/>
      <c r="C17" s="65"/>
      <c r="D17" s="65"/>
      <c r="E17" s="65"/>
    </row>
    <row r="18" spans="1:7" ht="57.6" customHeight="1" x14ac:dyDescent="0.25">
      <c r="A18" s="65" t="s">
        <v>27</v>
      </c>
      <c r="B18" s="65"/>
      <c r="C18" s="65"/>
      <c r="D18" s="65"/>
      <c r="E18" s="65"/>
    </row>
    <row r="19" spans="1:7" ht="34.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716.1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12.13</v>
      </c>
      <c r="E22" s="8">
        <f>D22*F20*G20</f>
        <v>26058.879000000004</v>
      </c>
    </row>
    <row r="23" spans="1:7" x14ac:dyDescent="0.25">
      <c r="A23" s="7" t="s">
        <v>39</v>
      </c>
      <c r="B23" s="9" t="s">
        <v>24</v>
      </c>
      <c r="C23" s="3" t="s">
        <v>4</v>
      </c>
      <c r="D23" s="3">
        <v>3.6</v>
      </c>
      <c r="E23" s="8">
        <f>D23*F20*G20</f>
        <v>7733.88</v>
      </c>
    </row>
    <row r="24" spans="1:7" ht="75" x14ac:dyDescent="0.25">
      <c r="A24" s="7" t="s">
        <v>44</v>
      </c>
      <c r="B24" s="9" t="s">
        <v>63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63</v>
      </c>
      <c r="C25" s="3" t="s">
        <v>30</v>
      </c>
      <c r="D25" s="3"/>
      <c r="E25" s="8">
        <v>514.91</v>
      </c>
    </row>
    <row r="26" spans="1:7" ht="30" x14ac:dyDescent="0.25">
      <c r="A26" s="26" t="s">
        <v>64</v>
      </c>
      <c r="B26" s="9" t="s">
        <v>65</v>
      </c>
      <c r="C26" s="3" t="s">
        <v>66</v>
      </c>
      <c r="D26" s="2">
        <v>6</v>
      </c>
      <c r="E26" s="22">
        <f>D26*218.47</f>
        <v>1310.82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37990.769000000008</v>
      </c>
    </row>
    <row r="29" spans="1:7" ht="31.9" customHeight="1" x14ac:dyDescent="0.25">
      <c r="A29" s="77" t="s">
        <v>87</v>
      </c>
      <c r="B29" s="77"/>
      <c r="C29" s="77"/>
      <c r="D29" s="77"/>
      <c r="E29" s="77"/>
    </row>
    <row r="30" spans="1:7" ht="32.25" customHeight="1" x14ac:dyDescent="0.25">
      <c r="A30" s="65" t="s">
        <v>21</v>
      </c>
      <c r="B30" s="65"/>
      <c r="C30" s="65"/>
      <c r="D30" s="65"/>
      <c r="E30" s="65"/>
    </row>
    <row r="31" spans="1:7" x14ac:dyDescent="0.25">
      <c r="A31" s="65" t="s">
        <v>20</v>
      </c>
      <c r="B31" s="65"/>
      <c r="C31" s="65"/>
      <c r="D31" s="65"/>
      <c r="E31" s="65"/>
    </row>
    <row r="32" spans="1:7" ht="27.75" customHeight="1" x14ac:dyDescent="0.25">
      <c r="A32" s="65" t="s">
        <v>32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1" t="s">
        <v>31</v>
      </c>
      <c r="B36" s="61"/>
      <c r="C36" s="61"/>
      <c r="D36" s="61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61" t="s">
        <v>41</v>
      </c>
      <c r="B39" s="61"/>
      <c r="C39" s="61"/>
      <c r="D39" s="61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2" spans="1:5" x14ac:dyDescent="0.25">
      <c r="A42" s="2" t="s">
        <v>46</v>
      </c>
    </row>
    <row r="43" spans="1:5" x14ac:dyDescent="0.25">
      <c r="A43" s="14" t="s">
        <v>34</v>
      </c>
    </row>
    <row r="44" spans="1:5" x14ac:dyDescent="0.25">
      <c r="A44" s="2" t="s">
        <v>38</v>
      </c>
      <c r="B44" s="15">
        <f>'3кв'!B48</f>
        <v>8625.0089999999982</v>
      </c>
    </row>
    <row r="45" spans="1:5" ht="26.25" x14ac:dyDescent="0.25">
      <c r="A45" s="18" t="s">
        <v>67</v>
      </c>
      <c r="B45" s="16"/>
    </row>
    <row r="46" spans="1:5" x14ac:dyDescent="0.25">
      <c r="A46" s="2" t="s">
        <v>35</v>
      </c>
      <c r="B46" s="16">
        <f>33306.96-5.07</f>
        <v>33301.89</v>
      </c>
    </row>
    <row r="47" spans="1:5" ht="30" x14ac:dyDescent="0.25">
      <c r="A47" s="35" t="s">
        <v>36</v>
      </c>
      <c r="B47" s="16">
        <f>E27</f>
        <v>37990.769000000008</v>
      </c>
    </row>
    <row r="48" spans="1:5" x14ac:dyDescent="0.25">
      <c r="A48" s="17" t="s">
        <v>37</v>
      </c>
      <c r="B48" s="19">
        <f>B44+B46-B47</f>
        <v>3936.1299999999901</v>
      </c>
    </row>
  </sheetData>
  <mergeCells count="30"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16" zoomScaleNormal="100" zoomScaleSheetLayoutView="100" workbookViewId="0">
      <selection activeCell="C36" sqref="C3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9" t="s">
        <v>68</v>
      </c>
      <c r="B1" s="79"/>
      <c r="C1" s="79"/>
      <c r="D1" s="38"/>
    </row>
    <row r="2" spans="1:5" ht="15.75" x14ac:dyDescent="0.25">
      <c r="A2" s="80" t="s">
        <v>69</v>
      </c>
      <c r="B2" s="80"/>
      <c r="C2" s="80"/>
      <c r="D2" s="39"/>
    </row>
    <row r="3" spans="1:5" ht="15.75" x14ac:dyDescent="0.25">
      <c r="A3" s="80" t="s">
        <v>70</v>
      </c>
      <c r="B3" s="80"/>
      <c r="C3" s="80"/>
      <c r="D3" s="39"/>
    </row>
    <row r="4" spans="1:5" ht="15.75" x14ac:dyDescent="0.25">
      <c r="A4" s="79" t="s">
        <v>85</v>
      </c>
      <c r="B4" s="79"/>
      <c r="C4" s="79"/>
      <c r="D4" s="38"/>
    </row>
    <row r="5" spans="1:5" ht="15.75" x14ac:dyDescent="0.25">
      <c r="A5" s="81"/>
      <c r="B5" s="81"/>
      <c r="C5" s="81"/>
      <c r="D5" s="1"/>
    </row>
    <row r="6" spans="1:5" ht="15.75" x14ac:dyDescent="0.25">
      <c r="A6" s="39"/>
      <c r="B6" s="40" t="s">
        <v>71</v>
      </c>
      <c r="C6" s="41">
        <f>'1кв'!B44</f>
        <v>3723.69</v>
      </c>
      <c r="D6" s="42"/>
    </row>
    <row r="7" spans="1:5" ht="15.75" x14ac:dyDescent="0.25">
      <c r="A7" s="39"/>
      <c r="B7" s="40" t="s">
        <v>86</v>
      </c>
      <c r="C7" s="41"/>
      <c r="D7" s="42"/>
    </row>
    <row r="8" spans="1:5" ht="15.75" x14ac:dyDescent="0.25">
      <c r="A8" s="43" t="s">
        <v>72</v>
      </c>
      <c r="B8" s="44" t="s">
        <v>73</v>
      </c>
      <c r="C8" s="45">
        <f>'1кв'!B46+'2кв'!B46+'3кв'!B46+'4кв'!B46</f>
        <v>142212.49</v>
      </c>
      <c r="D8" s="46"/>
    </row>
    <row r="9" spans="1:5" ht="15.75" x14ac:dyDescent="0.25">
      <c r="A9" s="47"/>
      <c r="B9" s="44" t="s">
        <v>74</v>
      </c>
      <c r="C9" s="48">
        <f>SUM(C8:C8)</f>
        <v>142212.49</v>
      </c>
      <c r="D9" s="42"/>
    </row>
    <row r="10" spans="1:5" ht="15.75" x14ac:dyDescent="0.25">
      <c r="A10" s="1"/>
      <c r="B10" s="78"/>
      <c r="C10" s="78"/>
      <c r="D10" s="49"/>
    </row>
    <row r="11" spans="1:5" ht="15.75" x14ac:dyDescent="0.25">
      <c r="A11" s="50" t="s">
        <v>75</v>
      </c>
      <c r="B11" s="51" t="s">
        <v>43</v>
      </c>
      <c r="C11" s="52">
        <f>'1кв'!E22+'2кв'!E22+'3кв'!E22+'4кв'!E22</f>
        <v>101270.86199999999</v>
      </c>
      <c r="D11" s="49"/>
    </row>
    <row r="12" spans="1:5" ht="15.75" x14ac:dyDescent="0.25">
      <c r="A12" s="1"/>
      <c r="B12" s="7" t="s">
        <v>39</v>
      </c>
      <c r="C12" s="52">
        <f>'1кв'!E23+'2кв'!E23+'3кв'!E23+'4кв'!E23</f>
        <v>30205.098000000005</v>
      </c>
      <c r="D12" s="49"/>
      <c r="E12" s="53"/>
    </row>
    <row r="13" spans="1:5" ht="30" x14ac:dyDescent="0.25">
      <c r="B13" s="7" t="s">
        <v>76</v>
      </c>
      <c r="C13" s="52">
        <f>'1кв'!E24+'2кв'!E24+'3кв'!E24+'4кв'!E24</f>
        <v>8698.36</v>
      </c>
      <c r="D13" s="49"/>
    </row>
    <row r="14" spans="1:5" ht="15.75" x14ac:dyDescent="0.25">
      <c r="A14" s="50"/>
      <c r="B14" s="54" t="s">
        <v>29</v>
      </c>
      <c r="C14" s="52">
        <f>'1кв'!E25+'2кв'!E25+'3кв'!E25+'4кв'!E25</f>
        <v>514.91</v>
      </c>
      <c r="D14" s="49"/>
    </row>
    <row r="15" spans="1:5" ht="15.75" x14ac:dyDescent="0.25">
      <c r="A15" s="50"/>
      <c r="B15" s="55" t="s">
        <v>88</v>
      </c>
      <c r="C15" s="56">
        <f>6*218.47</f>
        <v>1310.82</v>
      </c>
      <c r="D15" s="49"/>
    </row>
    <row r="16" spans="1:5" ht="15.75" x14ac:dyDescent="0.25">
      <c r="A16" s="50"/>
      <c r="B16" s="57" t="s">
        <v>77</v>
      </c>
      <c r="C16" s="56">
        <v>0</v>
      </c>
      <c r="D16" s="49"/>
    </row>
    <row r="17" spans="1:5" ht="15.75" x14ac:dyDescent="0.25">
      <c r="A17" s="1"/>
      <c r="B17" s="58" t="s">
        <v>78</v>
      </c>
      <c r="C17" s="59">
        <f>SUM(C11:C16)</f>
        <v>142000.05000000002</v>
      </c>
      <c r="D17" s="49"/>
      <c r="E17" s="53"/>
    </row>
    <row r="18" spans="1:5" ht="15.75" x14ac:dyDescent="0.25">
      <c r="A18" s="1"/>
      <c r="B18" s="60" t="s">
        <v>89</v>
      </c>
      <c r="C18" s="59">
        <f>C6+C9-C17</f>
        <v>3936.1299999999756</v>
      </c>
      <c r="D18" s="49"/>
    </row>
    <row r="19" spans="1:5" ht="15.75" x14ac:dyDescent="0.25">
      <c r="A19" s="1"/>
      <c r="B19" s="43"/>
      <c r="C19" s="43"/>
      <c r="D19" s="49"/>
    </row>
    <row r="20" spans="1:5" ht="15.75" x14ac:dyDescent="0.25">
      <c r="A20" s="1"/>
      <c r="B20" s="82" t="s">
        <v>90</v>
      </c>
      <c r="C20" s="82"/>
      <c r="D20" s="49"/>
    </row>
    <row r="21" spans="1:5" ht="15.75" x14ac:dyDescent="0.25">
      <c r="A21" s="1"/>
      <c r="B21" s="82" t="s">
        <v>91</v>
      </c>
      <c r="C21" s="82">
        <v>514.72</v>
      </c>
      <c r="D21" s="49"/>
    </row>
    <row r="22" spans="1:5" ht="15.75" x14ac:dyDescent="0.25">
      <c r="A22" s="1"/>
      <c r="B22" s="83" t="s">
        <v>92</v>
      </c>
      <c r="C22" s="83">
        <v>-903.31</v>
      </c>
      <c r="D22" s="49"/>
    </row>
    <row r="23" spans="1:5" ht="15.75" x14ac:dyDescent="0.25">
      <c r="A23" s="1"/>
      <c r="B23" s="82" t="s">
        <v>93</v>
      </c>
      <c r="C23" s="82">
        <f>C22-C21</f>
        <v>-1418.03</v>
      </c>
      <c r="D23" s="49"/>
    </row>
    <row r="24" spans="1:5" ht="15.75" x14ac:dyDescent="0.25">
      <c r="A24" s="1"/>
      <c r="B24" s="43"/>
      <c r="C24" s="43"/>
      <c r="D24" s="49"/>
    </row>
    <row r="25" spans="1:5" ht="15.75" x14ac:dyDescent="0.25">
      <c r="A25" s="1"/>
      <c r="B25" s="43"/>
      <c r="C25" s="43"/>
      <c r="D25" s="49"/>
    </row>
    <row r="26" spans="1:5" ht="15.75" x14ac:dyDescent="0.25">
      <c r="A26" s="43" t="s">
        <v>79</v>
      </c>
      <c r="C26" s="43"/>
      <c r="D26" s="49"/>
    </row>
    <row r="27" spans="1:5" ht="15.75" x14ac:dyDescent="0.25">
      <c r="A27" s="1"/>
      <c r="B27" s="43"/>
      <c r="C27" s="43"/>
      <c r="D27" s="49"/>
    </row>
    <row r="28" spans="1:5" ht="15.75" x14ac:dyDescent="0.25">
      <c r="A28" s="1"/>
      <c r="B28" s="43"/>
      <c r="C28" s="43"/>
      <c r="D28" s="49"/>
    </row>
    <row r="29" spans="1:5" ht="15.75" x14ac:dyDescent="0.25">
      <c r="A29" s="1" t="s">
        <v>80</v>
      </c>
      <c r="B29" s="43" t="s">
        <v>81</v>
      </c>
      <c r="C29" s="43"/>
      <c r="D29" s="49"/>
    </row>
    <row r="30" spans="1:5" ht="15.75" x14ac:dyDescent="0.25">
      <c r="A30" s="1"/>
      <c r="B30" s="43" t="s">
        <v>82</v>
      </c>
      <c r="C30" s="43"/>
      <c r="D30" s="49"/>
    </row>
    <row r="31" spans="1:5" ht="15.75" x14ac:dyDescent="0.25">
      <c r="A31" s="1"/>
      <c r="B31" s="43" t="s">
        <v>83</v>
      </c>
      <c r="C31" s="43"/>
      <c r="D31" s="49"/>
    </row>
    <row r="32" spans="1:5" ht="15.75" x14ac:dyDescent="0.25">
      <c r="A32" s="1"/>
      <c r="B32" s="43"/>
      <c r="C32" s="43"/>
      <c r="D32" s="49"/>
    </row>
    <row r="33" spans="1:4" ht="15.75" x14ac:dyDescent="0.25">
      <c r="A33" s="1"/>
      <c r="B33" s="43"/>
      <c r="C33" s="43"/>
      <c r="D33" s="49"/>
    </row>
    <row r="34" spans="1:4" ht="15.75" x14ac:dyDescent="0.25">
      <c r="A34" s="1"/>
      <c r="B34" s="43" t="s">
        <v>84</v>
      </c>
      <c r="C34" s="43"/>
      <c r="D34" s="49"/>
    </row>
    <row r="35" spans="1:4" ht="15.75" x14ac:dyDescent="0.25">
      <c r="A35" s="1"/>
      <c r="B35" s="43"/>
      <c r="C35" s="43"/>
      <c r="D35" s="49"/>
    </row>
    <row r="36" spans="1:4" ht="15.75" x14ac:dyDescent="0.25">
      <c r="A36" s="1"/>
      <c r="B36" s="43"/>
      <c r="C36" s="43"/>
      <c r="D36" s="49"/>
    </row>
    <row r="37" spans="1:4" ht="15.75" x14ac:dyDescent="0.25">
      <c r="A37" s="1"/>
      <c r="B37" s="43"/>
      <c r="C37" s="43"/>
      <c r="D37" s="49"/>
    </row>
    <row r="38" spans="1:4" ht="15.75" x14ac:dyDescent="0.25">
      <c r="A38" s="1"/>
      <c r="B38" s="43"/>
      <c r="C38" s="43"/>
      <c r="D38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2022-03-09T13:58:18Z</dcterms:modified>
</cp:coreProperties>
</file>