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4"/>
  </bookViews>
  <sheets>
    <sheet name="1кв" sheetId="16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B46" i="18" l="1"/>
  <c r="E27" i="20"/>
  <c r="E27" i="19"/>
  <c r="E26" i="19"/>
  <c r="E27" i="18"/>
  <c r="C15" i="21"/>
  <c r="C12" i="21"/>
  <c r="C17" i="21" s="1"/>
  <c r="C13" i="21"/>
  <c r="C14" i="21"/>
  <c r="C11" i="21"/>
  <c r="C8" i="21"/>
  <c r="C6" i="21"/>
  <c r="C9" i="21"/>
  <c r="E23" i="20"/>
  <c r="C18" i="21" l="1"/>
  <c r="E24" i="20" l="1"/>
  <c r="E22" i="20"/>
  <c r="B49" i="20" s="1"/>
  <c r="E23" i="19" l="1"/>
  <c r="E24" i="19"/>
  <c r="E22" i="19"/>
  <c r="B49" i="19" s="1"/>
  <c r="E23" i="18" l="1"/>
  <c r="E24" i="18"/>
  <c r="B49" i="18"/>
  <c r="B50" i="18" s="1"/>
  <c r="B46" i="19" s="1"/>
  <c r="B50" i="19" s="1"/>
  <c r="B46" i="20" s="1"/>
  <c r="B50" i="20" s="1"/>
  <c r="E22" i="18"/>
  <c r="E24" i="16" l="1"/>
  <c r="E23" i="16"/>
  <c r="E22" i="16"/>
  <c r="E27" i="16" s="1"/>
  <c r="B49" i="16" s="1"/>
  <c r="B50" i="16" l="1"/>
</calcChain>
</file>

<file path=xl/sharedStrings.xml><?xml version="1.0" encoding="utf-8"?>
<sst xmlns="http://schemas.openxmlformats.org/spreadsheetml/2006/main" count="258" uniqueCount="92">
  <si>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</si>
  <si>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</si>
  <si>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</si>
  <si>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</si>
  <si>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</si>
  <si>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</si>
  <si>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</si>
  <si>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</si>
  <si>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</si>
  <si>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</si>
  <si>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</si>
  <si>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</si>
  <si>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</si>
  <si>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</si>
  <si>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</si>
  <si>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</si>
  <si>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</si>
  <si>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</si>
  <si>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</si>
  <si>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</si>
  <si>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</si>
  <si>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</si>
  <si>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</si>
  <si>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</si>
  <si>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</si>
  <si>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</si>
  <si>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Лесная, д. 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</si>
  <si>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Субботиной Ольги Валерьевны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</si>
  <si>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29.04.2015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</si>
  <si>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</si>
  <si>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</si>
  <si>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Субботиной О.В.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</si>
  <si>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</si>
  <si>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</si>
  <si>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</si>
  <si>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</si>
  <si>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</si>
  <si>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от   01.04.2015 г.</t>
    </r>
  </si>
  <si>
    <t>Общая площадь квартир - 355 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</si>
  <si>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</si>
  <si>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</si>
  <si>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</si>
  <si>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</si>
  <si>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</si>
  <si>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>1 квартал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</si>
  <si>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</si>
  <si>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</si>
  <si>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</si>
  <si>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Предъявлено населению 19937,94 руб.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</si>
  <si>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</si>
  <si>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</si>
  <si>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девятнадцать тысяч триста шестьдесят девять рублей 68 копеек</t>
  </si>
  <si>
    <t>за 2 квартал 2021 года</t>
  </si>
  <si>
    <t>"30" 06  2021 г.</t>
  </si>
  <si>
    <t>Обработка подъездов хлорсодержащими растворами опрыскивание 1 раз в неделю (май, июнь -1 раз в 2 недели)</t>
  </si>
  <si>
    <t xml:space="preserve">           2. Всего за период с "01" 04 2021 г. по "30" 06 2021 г. выполнено работ (оказано услуг) на общую сумму восемнадцать тысяч пятьсот семьдесят восемь рублей 92 копейки</t>
  </si>
  <si>
    <t xml:space="preserve">Обработка подъездов хлорсодержащими растворами опрыскивание 1 раз в неделю </t>
  </si>
  <si>
    <t>3 квартал</t>
  </si>
  <si>
    <t>за 3 квартал 2021 года</t>
  </si>
  <si>
    <t>"30" 09  2021 г.</t>
  </si>
  <si>
    <t>опиловка деревьев</t>
  </si>
  <si>
    <t>июль</t>
  </si>
  <si>
    <t xml:space="preserve">           2. Всего за период с "01" 07 2021 г. по "30" 09 2021 г. выполнено работ (оказано услуг) на общую сумму двадцать две тысячи семьсот тринадцать рублей 34 копейки</t>
  </si>
  <si>
    <t>за 4 квартал 2021 года</t>
  </si>
  <si>
    <t>"31" 12 2021 г.</t>
  </si>
  <si>
    <t>4 квартал</t>
  </si>
  <si>
    <t xml:space="preserve">           2. Всего за период  "01" 10 2021 г. по "31" 12 2021 г. выполнено работ (оказано услуг) на общую сумму двадцать тысяч сто девяносто семь рублей 73 копейки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</si>
  <si>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</si>
  <si>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</si>
  <si>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</si>
  <si>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</si>
  <si>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</si>
  <si>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</si>
  <si>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</si>
  <si>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</si>
  <si>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</si>
  <si>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</si>
  <si>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</si>
  <si>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</si>
  <si>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</si>
  <si>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</si>
  <si>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</si>
  <si>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</si>
  <si>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</si>
  <si>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ул.Лесная,д.4</t>
  </si>
  <si>
    <t>Начислено всего 79751,76</t>
  </si>
  <si>
    <t>Непредвиденные работы 8 ч/ч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</si>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</sst>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7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4" fillId="0" borderId="0" xfId="0" applyFont="1"/>
    <xf numFmtId="0" fontId="2" fillId="0" borderId="0" xfId="0" applyFont="1" applyAlignment="1">
      <alignment wrapText="1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13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4" zoomScale="110" zoomScaleNormal="100" zoomScaleSheetLayoutView="110" workbookViewId="0">
      <selection activeCell="E27" sqref="E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x14ac:dyDescent="0.25">
      <c r="A3" s="79" t="s">
        <v>49</v>
      </c>
      <c r="B3" s="79"/>
      <c r="C3" s="79"/>
      <c r="D3" s="79"/>
      <c r="E3" s="79"/>
    </row>
    <row r="4" spans="1:5" s="1" customFormat="1" ht="21.6" customHeight="1" x14ac:dyDescent="0.25">
      <c r="A4" s="22" t="s">
        <v>13</v>
      </c>
      <c r="B4" s="4"/>
      <c r="C4" s="4"/>
      <c r="D4" s="81" t="s">
        <v>50</v>
      </c>
      <c r="E4" s="81"/>
    </row>
    <row r="5" spans="1:5" x14ac:dyDescent="0.25">
      <c r="A5" s="29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0" t="s">
        <v>26</v>
      </c>
      <c r="B7" s="80"/>
      <c r="C7" s="80"/>
      <c r="D7" s="80"/>
      <c r="E7" s="80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1" t="s">
        <v>27</v>
      </c>
      <c r="B9" s="71"/>
      <c r="C9" s="71"/>
      <c r="D9" s="71"/>
      <c r="E9" s="71"/>
    </row>
    <row r="10" spans="1:5" ht="25.5" customHeight="1" x14ac:dyDescent="0.25">
      <c r="A10" s="73" t="s">
        <v>14</v>
      </c>
      <c r="B10" s="74"/>
      <c r="C10" s="74"/>
      <c r="D10" s="74"/>
      <c r="E10" s="74"/>
    </row>
    <row r="11" spans="1:5" ht="30" customHeight="1" x14ac:dyDescent="0.25">
      <c r="A11" s="71" t="s">
        <v>28</v>
      </c>
      <c r="B11" s="71"/>
      <c r="C11" s="71"/>
      <c r="D11" s="71"/>
      <c r="E11" s="71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71" t="s">
        <v>23</v>
      </c>
      <c r="B15" s="71"/>
      <c r="C15" s="71"/>
      <c r="D15" s="71"/>
      <c r="E15" s="71"/>
    </row>
    <row r="16" spans="1:5" x14ac:dyDescent="0.25">
      <c r="A16" s="69" t="s">
        <v>16</v>
      </c>
      <c r="B16" s="70"/>
      <c r="C16" s="70"/>
      <c r="D16" s="70"/>
      <c r="E16" s="70"/>
    </row>
    <row r="17" spans="1:7" ht="27" customHeight="1" x14ac:dyDescent="0.25">
      <c r="A17" s="71" t="s">
        <v>17</v>
      </c>
      <c r="B17" s="71"/>
      <c r="C17" s="71"/>
      <c r="D17" s="71"/>
      <c r="E17" s="71"/>
    </row>
    <row r="18" spans="1:7" ht="58.5" customHeight="1" x14ac:dyDescent="0.25">
      <c r="A18" s="71" t="s">
        <v>37</v>
      </c>
      <c r="B18" s="71"/>
      <c r="C18" s="71"/>
      <c r="D18" s="71"/>
      <c r="E18" s="71"/>
    </row>
    <row r="19" spans="1:7" ht="29.25" customHeight="1" x14ac:dyDescent="0.25">
      <c r="A19" s="82" t="s">
        <v>29</v>
      </c>
      <c r="B19" s="82"/>
      <c r="C19" s="82"/>
      <c r="D19" s="82"/>
      <c r="E19" s="82"/>
    </row>
    <row r="20" spans="1:7" x14ac:dyDescent="0.25">
      <c r="A20" s="82"/>
      <c r="B20" s="82"/>
      <c r="C20" s="82"/>
      <c r="D20" s="82"/>
      <c r="E20" s="82"/>
      <c r="F20" s="2">
        <v>355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45</v>
      </c>
      <c r="B22" s="9" t="s">
        <v>35</v>
      </c>
      <c r="C22" s="3" t="s">
        <v>4</v>
      </c>
      <c r="D22" s="3">
        <v>12.53</v>
      </c>
      <c r="E22" s="8">
        <f>D22*F20*G20</f>
        <v>13344.449999999999</v>
      </c>
    </row>
    <row r="23" spans="1:7" ht="75" x14ac:dyDescent="0.25">
      <c r="A23" s="7" t="s">
        <v>46</v>
      </c>
      <c r="B23" s="9" t="s">
        <v>44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3.43</v>
      </c>
      <c r="E24" s="8">
        <f>D24*F20*G20</f>
        <v>3652.9500000000003</v>
      </c>
    </row>
    <row r="25" spans="1:7" x14ac:dyDescent="0.25">
      <c r="A25" s="25" t="s">
        <v>32</v>
      </c>
      <c r="B25" s="9" t="s">
        <v>44</v>
      </c>
      <c r="C25" s="3" t="s">
        <v>33</v>
      </c>
      <c r="D25" s="3"/>
      <c r="E25" s="8">
        <v>0</v>
      </c>
    </row>
    <row r="26" spans="1:7" x14ac:dyDescent="0.25">
      <c r="A26" s="23"/>
      <c r="B26" s="9"/>
      <c r="C26" s="3"/>
      <c r="D26" s="3"/>
      <c r="E26" s="8"/>
    </row>
    <row r="27" spans="1:7" s="13" customFormat="1" ht="14.25" x14ac:dyDescent="0.2">
      <c r="A27" s="26" t="s">
        <v>25</v>
      </c>
      <c r="B27" s="10"/>
      <c r="C27" s="11"/>
      <c r="D27" s="11"/>
      <c r="E27" s="12">
        <f>SUM(E22:E26)</f>
        <v>19369.68</v>
      </c>
    </row>
    <row r="29" spans="1:7" ht="31.5" customHeight="1" x14ac:dyDescent="0.25">
      <c r="A29" s="83" t="s">
        <v>51</v>
      </c>
      <c r="B29" s="83"/>
      <c r="C29" s="83"/>
      <c r="D29" s="83"/>
      <c r="E29" s="83"/>
    </row>
    <row r="30" spans="1:7" ht="31.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1.5" customHeight="1" x14ac:dyDescent="0.25">
      <c r="A32" s="71" t="s">
        <v>34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27"/>
      <c r="B34" s="27"/>
      <c r="C34" s="27"/>
      <c r="D34" s="27"/>
      <c r="E34" s="27"/>
    </row>
    <row r="35" spans="1:5" x14ac:dyDescent="0.25">
      <c r="A35" s="27"/>
      <c r="B35" s="27"/>
      <c r="C35" s="27"/>
      <c r="D35" s="27"/>
      <c r="E35" s="27"/>
    </row>
    <row r="36" spans="1:5" x14ac:dyDescent="0.25">
      <c r="A36" s="75" t="s">
        <v>5</v>
      </c>
      <c r="B36" s="75"/>
      <c r="C36" s="75"/>
      <c r="D36" s="75"/>
      <c r="E36" s="75"/>
    </row>
    <row r="37" spans="1:5" x14ac:dyDescent="0.25">
      <c r="A37" s="71" t="s">
        <v>18</v>
      </c>
      <c r="B37" s="71"/>
      <c r="C37" s="71"/>
      <c r="D37" s="71"/>
      <c r="E37" s="71"/>
    </row>
    <row r="38" spans="1:5" x14ac:dyDescent="0.25">
      <c r="A38" s="72" t="s">
        <v>30</v>
      </c>
      <c r="B38" s="72"/>
      <c r="C38" s="72"/>
      <c r="D38" s="72"/>
      <c r="E38" s="5"/>
    </row>
    <row r="39" spans="1:5" x14ac:dyDescent="0.25">
      <c r="B39" s="68" t="s">
        <v>19</v>
      </c>
      <c r="C39" s="68"/>
      <c r="D39" s="68"/>
      <c r="E39" s="6" t="s">
        <v>6</v>
      </c>
    </row>
    <row r="40" spans="1:5" x14ac:dyDescent="0.25">
      <c r="A40" s="28"/>
      <c r="B40" s="28"/>
      <c r="C40" s="28"/>
      <c r="D40" s="28"/>
      <c r="E40" s="28"/>
    </row>
    <row r="41" spans="1:5" x14ac:dyDescent="0.25">
      <c r="A41" s="67" t="s">
        <v>31</v>
      </c>
      <c r="B41" s="67"/>
      <c r="C41" s="67"/>
      <c r="D41" s="67"/>
      <c r="E41" s="5"/>
    </row>
    <row r="42" spans="1:5" x14ac:dyDescent="0.25">
      <c r="B42" s="68" t="s">
        <v>19</v>
      </c>
      <c r="C42" s="68"/>
      <c r="D42" s="68"/>
      <c r="E42" s="6" t="s">
        <v>6</v>
      </c>
    </row>
    <row r="44" spans="1:5" x14ac:dyDescent="0.25">
      <c r="A44" s="17" t="s">
        <v>38</v>
      </c>
    </row>
    <row r="45" spans="1:5" x14ac:dyDescent="0.25">
      <c r="A45" s="13" t="s">
        <v>36</v>
      </c>
    </row>
    <row r="46" spans="1:5" x14ac:dyDescent="0.25">
      <c r="A46" s="2" t="s">
        <v>42</v>
      </c>
      <c r="B46" s="14">
        <v>6549.31</v>
      </c>
    </row>
    <row r="47" spans="1:5" ht="26.25" x14ac:dyDescent="0.25">
      <c r="A47" s="18" t="s">
        <v>48</v>
      </c>
      <c r="B47" s="19"/>
    </row>
    <row r="48" spans="1:5" ht="17.25" customHeight="1" x14ac:dyDescent="0.25">
      <c r="A48" s="2" t="s">
        <v>39</v>
      </c>
      <c r="B48" s="20">
        <v>19197.419999999998</v>
      </c>
    </row>
    <row r="49" spans="1:2" ht="30" x14ac:dyDescent="0.25">
      <c r="A49" s="30" t="s">
        <v>40</v>
      </c>
      <c r="B49" s="20">
        <f>E27</f>
        <v>19369.68</v>
      </c>
    </row>
    <row r="50" spans="1:2" x14ac:dyDescent="0.25">
      <c r="A50" s="15" t="s">
        <v>41</v>
      </c>
      <c r="B50" s="21">
        <f>B46+B48-B49</f>
        <v>6377.0499999999993</v>
      </c>
    </row>
    <row r="52" spans="1:2" x14ac:dyDescent="0.25">
      <c r="B52" s="16"/>
    </row>
  </sheetData>
  <mergeCells count="30"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  <mergeCell ref="A41:D41"/>
    <mergeCell ref="B42:D42"/>
    <mergeCell ref="A14:E14"/>
    <mergeCell ref="A8:E8"/>
    <mergeCell ref="A37:E37"/>
    <mergeCell ref="A38:D38"/>
    <mergeCell ref="B39:D39"/>
    <mergeCell ref="A9:E9"/>
    <mergeCell ref="A10:E10"/>
    <mergeCell ref="A11:E11"/>
    <mergeCell ref="A12:E12"/>
    <mergeCell ref="A13:E13"/>
    <mergeCell ref="A33:E33"/>
    <mergeCell ref="A36:E36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1" zoomScale="110" zoomScaleNormal="100" zoomScaleSheetLayoutView="11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x14ac:dyDescent="0.25">
      <c r="A3" s="79" t="s">
        <v>52</v>
      </c>
      <c r="B3" s="79"/>
      <c r="C3" s="79"/>
      <c r="D3" s="79"/>
      <c r="E3" s="79"/>
    </row>
    <row r="4" spans="1:5" s="1" customFormat="1" ht="21.6" customHeight="1" x14ac:dyDescent="0.25">
      <c r="A4" s="22" t="s">
        <v>13</v>
      </c>
      <c r="B4" s="4"/>
      <c r="C4" s="4"/>
      <c r="D4" s="4"/>
      <c r="E4" s="35" t="s">
        <v>53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0" t="s">
        <v>26</v>
      </c>
      <c r="B7" s="80"/>
      <c r="C7" s="80"/>
      <c r="D7" s="80"/>
      <c r="E7" s="80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1" t="s">
        <v>27</v>
      </c>
      <c r="B9" s="71"/>
      <c r="C9" s="71"/>
      <c r="D9" s="71"/>
      <c r="E9" s="71"/>
    </row>
    <row r="10" spans="1:5" ht="25.5" customHeight="1" x14ac:dyDescent="0.25">
      <c r="A10" s="73" t="s">
        <v>14</v>
      </c>
      <c r="B10" s="74"/>
      <c r="C10" s="74"/>
      <c r="D10" s="74"/>
      <c r="E10" s="74"/>
    </row>
    <row r="11" spans="1:5" ht="30" customHeight="1" x14ac:dyDescent="0.25">
      <c r="A11" s="71" t="s">
        <v>28</v>
      </c>
      <c r="B11" s="71"/>
      <c r="C11" s="71"/>
      <c r="D11" s="71"/>
      <c r="E11" s="71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71" t="s">
        <v>23</v>
      </c>
      <c r="B15" s="71"/>
      <c r="C15" s="71"/>
      <c r="D15" s="71"/>
      <c r="E15" s="71"/>
    </row>
    <row r="16" spans="1:5" x14ac:dyDescent="0.25">
      <c r="A16" s="69" t="s">
        <v>16</v>
      </c>
      <c r="B16" s="70"/>
      <c r="C16" s="70"/>
      <c r="D16" s="70"/>
      <c r="E16" s="70"/>
    </row>
    <row r="17" spans="1:7" ht="27" customHeight="1" x14ac:dyDescent="0.25">
      <c r="A17" s="71" t="s">
        <v>17</v>
      </c>
      <c r="B17" s="71"/>
      <c r="C17" s="71"/>
      <c r="D17" s="71"/>
      <c r="E17" s="71"/>
    </row>
    <row r="18" spans="1:7" ht="58.5" customHeight="1" x14ac:dyDescent="0.25">
      <c r="A18" s="71" t="s">
        <v>37</v>
      </c>
      <c r="B18" s="71"/>
      <c r="C18" s="71"/>
      <c r="D18" s="71"/>
      <c r="E18" s="71"/>
    </row>
    <row r="19" spans="1:7" ht="29.25" customHeight="1" x14ac:dyDescent="0.25">
      <c r="A19" s="82" t="s">
        <v>29</v>
      </c>
      <c r="B19" s="82"/>
      <c r="C19" s="82"/>
      <c r="D19" s="82"/>
      <c r="E19" s="82"/>
    </row>
    <row r="20" spans="1:7" x14ac:dyDescent="0.25">
      <c r="A20" s="82"/>
      <c r="B20" s="82"/>
      <c r="C20" s="82"/>
      <c r="D20" s="82"/>
      <c r="E20" s="82"/>
      <c r="F20" s="2">
        <v>355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45</v>
      </c>
      <c r="B22" s="9" t="s">
        <v>35</v>
      </c>
      <c r="C22" s="3" t="s">
        <v>4</v>
      </c>
      <c r="D22" s="3">
        <v>12.53</v>
      </c>
      <c r="E22" s="8">
        <f>D22*F20*G20</f>
        <v>13344.449999999999</v>
      </c>
    </row>
    <row r="23" spans="1:7" ht="60" x14ac:dyDescent="0.25">
      <c r="A23" s="7" t="s">
        <v>54</v>
      </c>
      <c r="B23" s="9" t="s">
        <v>47</v>
      </c>
      <c r="C23" s="3" t="s">
        <v>4</v>
      </c>
      <c r="D23" s="3"/>
      <c r="E23" s="8">
        <f>790.76*2</f>
        <v>1581.52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3.43</v>
      </c>
      <c r="E24" s="8">
        <f>D24*F20*G20</f>
        <v>3652.9500000000003</v>
      </c>
    </row>
    <row r="25" spans="1:7" x14ac:dyDescent="0.25">
      <c r="A25" s="25" t="s">
        <v>32</v>
      </c>
      <c r="B25" s="9" t="s">
        <v>47</v>
      </c>
      <c r="C25" s="3" t="s">
        <v>33</v>
      </c>
      <c r="D25" s="3"/>
      <c r="E25" s="8">
        <v>0</v>
      </c>
    </row>
    <row r="26" spans="1:7" x14ac:dyDescent="0.25">
      <c r="A26" s="23"/>
      <c r="B26" s="9"/>
      <c r="C26" s="3"/>
      <c r="D26" s="3"/>
      <c r="E26" s="8"/>
    </row>
    <row r="27" spans="1:7" s="13" customFormat="1" ht="14.25" x14ac:dyDescent="0.2">
      <c r="A27" s="26" t="s">
        <v>25</v>
      </c>
      <c r="B27" s="10"/>
      <c r="C27" s="11"/>
      <c r="D27" s="11"/>
      <c r="E27" s="12">
        <f>SUM(E22:E26)</f>
        <v>18578.919999999998</v>
      </c>
    </row>
    <row r="29" spans="1:7" ht="31.5" customHeight="1" x14ac:dyDescent="0.25">
      <c r="A29" s="84" t="s">
        <v>55</v>
      </c>
      <c r="B29" s="84"/>
      <c r="C29" s="84"/>
      <c r="D29" s="84"/>
      <c r="E29" s="84"/>
    </row>
    <row r="30" spans="1:7" ht="31.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1.5" customHeight="1" x14ac:dyDescent="0.25">
      <c r="A32" s="71" t="s">
        <v>34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33"/>
      <c r="B34" s="33"/>
      <c r="C34" s="33"/>
      <c r="D34" s="33"/>
      <c r="E34" s="33"/>
    </row>
    <row r="35" spans="1:5" x14ac:dyDescent="0.25">
      <c r="A35" s="33"/>
      <c r="B35" s="33"/>
      <c r="C35" s="33"/>
      <c r="D35" s="33"/>
      <c r="E35" s="33"/>
    </row>
    <row r="36" spans="1:5" x14ac:dyDescent="0.25">
      <c r="A36" s="75" t="s">
        <v>5</v>
      </c>
      <c r="B36" s="75"/>
      <c r="C36" s="75"/>
      <c r="D36" s="75"/>
      <c r="E36" s="75"/>
    </row>
    <row r="37" spans="1:5" x14ac:dyDescent="0.25">
      <c r="A37" s="71" t="s">
        <v>18</v>
      </c>
      <c r="B37" s="71"/>
      <c r="C37" s="71"/>
      <c r="D37" s="71"/>
      <c r="E37" s="71"/>
    </row>
    <row r="38" spans="1:5" x14ac:dyDescent="0.25">
      <c r="A38" s="72" t="s">
        <v>30</v>
      </c>
      <c r="B38" s="72"/>
      <c r="C38" s="72"/>
      <c r="D38" s="72"/>
      <c r="E38" s="5"/>
    </row>
    <row r="39" spans="1:5" x14ac:dyDescent="0.25">
      <c r="B39" s="68" t="s">
        <v>19</v>
      </c>
      <c r="C39" s="68"/>
      <c r="D39" s="68"/>
      <c r="E39" s="6" t="s">
        <v>6</v>
      </c>
    </row>
    <row r="40" spans="1:5" x14ac:dyDescent="0.25">
      <c r="A40" s="31"/>
      <c r="B40" s="31"/>
      <c r="C40" s="31"/>
      <c r="D40" s="31"/>
      <c r="E40" s="31"/>
    </row>
    <row r="41" spans="1:5" x14ac:dyDescent="0.25">
      <c r="A41" s="67" t="s">
        <v>31</v>
      </c>
      <c r="B41" s="67"/>
      <c r="C41" s="67"/>
      <c r="D41" s="67"/>
      <c r="E41" s="5"/>
    </row>
    <row r="42" spans="1:5" x14ac:dyDescent="0.25">
      <c r="B42" s="68" t="s">
        <v>19</v>
      </c>
      <c r="C42" s="68"/>
      <c r="D42" s="68"/>
      <c r="E42" s="6" t="s">
        <v>6</v>
      </c>
    </row>
    <row r="44" spans="1:5" x14ac:dyDescent="0.25">
      <c r="A44" s="17" t="s">
        <v>38</v>
      </c>
    </row>
    <row r="45" spans="1:5" x14ac:dyDescent="0.25">
      <c r="A45" s="13" t="s">
        <v>36</v>
      </c>
    </row>
    <row r="46" spans="1:5" x14ac:dyDescent="0.25">
      <c r="A46" s="2" t="s">
        <v>42</v>
      </c>
      <c r="B46" s="14">
        <f>'1кв'!B50</f>
        <v>6377.0499999999993</v>
      </c>
    </row>
    <row r="47" spans="1:5" ht="26.25" x14ac:dyDescent="0.25">
      <c r="A47" s="18" t="s">
        <v>48</v>
      </c>
      <c r="B47" s="19"/>
    </row>
    <row r="48" spans="1:5" ht="17.25" customHeight="1" x14ac:dyDescent="0.25">
      <c r="A48" s="2" t="s">
        <v>39</v>
      </c>
      <c r="B48" s="20">
        <v>19937.939999999999</v>
      </c>
    </row>
    <row r="49" spans="1:2" ht="30" x14ac:dyDescent="0.25">
      <c r="A49" s="34" t="s">
        <v>40</v>
      </c>
      <c r="B49" s="20">
        <f>E27</f>
        <v>18578.919999999998</v>
      </c>
    </row>
    <row r="50" spans="1:2" x14ac:dyDescent="0.25">
      <c r="A50" s="15" t="s">
        <v>41</v>
      </c>
      <c r="B50" s="21">
        <f>B46+B48-B49</f>
        <v>7736.07</v>
      </c>
    </row>
    <row r="52" spans="1:2" x14ac:dyDescent="0.25">
      <c r="B52" s="16"/>
    </row>
  </sheetData>
  <mergeCells count="29"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1" zoomScale="110" zoomScaleNormal="100" zoomScaleSheetLayoutView="11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x14ac:dyDescent="0.25">
      <c r="A3" s="79" t="s">
        <v>58</v>
      </c>
      <c r="B3" s="79"/>
      <c r="C3" s="79"/>
      <c r="D3" s="79"/>
      <c r="E3" s="79"/>
    </row>
    <row r="4" spans="1:5" s="1" customFormat="1" ht="21.6" customHeight="1" x14ac:dyDescent="0.25">
      <c r="A4" s="22" t="s">
        <v>13</v>
      </c>
      <c r="B4" s="4"/>
      <c r="C4" s="4"/>
      <c r="D4" s="4"/>
      <c r="E4" s="40" t="s">
        <v>59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0" t="s">
        <v>26</v>
      </c>
      <c r="B7" s="80"/>
      <c r="C7" s="80"/>
      <c r="D7" s="80"/>
      <c r="E7" s="80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1" t="s">
        <v>27</v>
      </c>
      <c r="B9" s="71"/>
      <c r="C9" s="71"/>
      <c r="D9" s="71"/>
      <c r="E9" s="71"/>
    </row>
    <row r="10" spans="1:5" ht="25.5" customHeight="1" x14ac:dyDescent="0.25">
      <c r="A10" s="73" t="s">
        <v>14</v>
      </c>
      <c r="B10" s="74"/>
      <c r="C10" s="74"/>
      <c r="D10" s="74"/>
      <c r="E10" s="74"/>
    </row>
    <row r="11" spans="1:5" ht="30" customHeight="1" x14ac:dyDescent="0.25">
      <c r="A11" s="71" t="s">
        <v>28</v>
      </c>
      <c r="B11" s="71"/>
      <c r="C11" s="71"/>
      <c r="D11" s="71"/>
      <c r="E11" s="71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71" t="s">
        <v>23</v>
      </c>
      <c r="B15" s="71"/>
      <c r="C15" s="71"/>
      <c r="D15" s="71"/>
      <c r="E15" s="71"/>
    </row>
    <row r="16" spans="1:5" x14ac:dyDescent="0.25">
      <c r="A16" s="69" t="s">
        <v>16</v>
      </c>
      <c r="B16" s="70"/>
      <c r="C16" s="70"/>
      <c r="D16" s="70"/>
      <c r="E16" s="70"/>
    </row>
    <row r="17" spans="1:7" ht="27" customHeight="1" x14ac:dyDescent="0.25">
      <c r="A17" s="71" t="s">
        <v>17</v>
      </c>
      <c r="B17" s="71"/>
      <c r="C17" s="71"/>
      <c r="D17" s="71"/>
      <c r="E17" s="71"/>
    </row>
    <row r="18" spans="1:7" ht="58.5" customHeight="1" x14ac:dyDescent="0.25">
      <c r="A18" s="71" t="s">
        <v>37</v>
      </c>
      <c r="B18" s="71"/>
      <c r="C18" s="71"/>
      <c r="D18" s="71"/>
      <c r="E18" s="71"/>
    </row>
    <row r="19" spans="1:7" ht="29.25" customHeight="1" x14ac:dyDescent="0.25">
      <c r="A19" s="82" t="s">
        <v>29</v>
      </c>
      <c r="B19" s="82"/>
      <c r="C19" s="82"/>
      <c r="D19" s="82"/>
      <c r="E19" s="82"/>
    </row>
    <row r="20" spans="1:7" x14ac:dyDescent="0.25">
      <c r="A20" s="82"/>
      <c r="B20" s="82"/>
      <c r="C20" s="82"/>
      <c r="D20" s="82"/>
      <c r="E20" s="82"/>
      <c r="F20" s="2">
        <v>355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45</v>
      </c>
      <c r="B22" s="9" t="s">
        <v>35</v>
      </c>
      <c r="C22" s="3" t="s">
        <v>4</v>
      </c>
      <c r="D22" s="3">
        <v>13.05</v>
      </c>
      <c r="E22" s="8">
        <f>D22*F20*G20</f>
        <v>13898.25</v>
      </c>
    </row>
    <row r="23" spans="1:7" ht="45" x14ac:dyDescent="0.25">
      <c r="A23" s="7" t="s">
        <v>56</v>
      </c>
      <c r="B23" s="9" t="s">
        <v>57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3.6</v>
      </c>
      <c r="E24" s="8">
        <f>D24*F20*G20</f>
        <v>3834</v>
      </c>
    </row>
    <row r="25" spans="1:7" x14ac:dyDescent="0.25">
      <c r="A25" s="25" t="s">
        <v>32</v>
      </c>
      <c r="B25" s="9" t="s">
        <v>57</v>
      </c>
      <c r="C25" s="3" t="s">
        <v>33</v>
      </c>
      <c r="D25" s="3"/>
      <c r="E25" s="8">
        <v>861.05</v>
      </c>
    </row>
    <row r="26" spans="1:7" x14ac:dyDescent="0.25">
      <c r="A26" s="23" t="s">
        <v>60</v>
      </c>
      <c r="B26" s="9" t="s">
        <v>61</v>
      </c>
      <c r="C26" s="3"/>
      <c r="D26" s="3">
        <v>8</v>
      </c>
      <c r="E26" s="8">
        <f>D26*218.47</f>
        <v>1747.76</v>
      </c>
    </row>
    <row r="27" spans="1:7" s="13" customFormat="1" ht="14.25" x14ac:dyDescent="0.2">
      <c r="A27" s="26" t="s">
        <v>25</v>
      </c>
      <c r="B27" s="10"/>
      <c r="C27" s="11"/>
      <c r="D27" s="11"/>
      <c r="E27" s="12">
        <f>SUM(E22:E26)</f>
        <v>22713.339999999997</v>
      </c>
    </row>
    <row r="29" spans="1:7" ht="31.5" customHeight="1" x14ac:dyDescent="0.25">
      <c r="A29" s="84" t="s">
        <v>62</v>
      </c>
      <c r="B29" s="84"/>
      <c r="C29" s="84"/>
      <c r="D29" s="84"/>
      <c r="E29" s="84"/>
    </row>
    <row r="30" spans="1:7" ht="31.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1.5" customHeight="1" x14ac:dyDescent="0.25">
      <c r="A32" s="71" t="s">
        <v>34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36"/>
      <c r="B34" s="36"/>
      <c r="C34" s="36"/>
      <c r="D34" s="36"/>
      <c r="E34" s="36"/>
    </row>
    <row r="35" spans="1:5" x14ac:dyDescent="0.25">
      <c r="A35" s="36"/>
      <c r="B35" s="36"/>
      <c r="C35" s="36"/>
      <c r="D35" s="36"/>
      <c r="E35" s="36"/>
    </row>
    <row r="36" spans="1:5" x14ac:dyDescent="0.25">
      <c r="A36" s="75" t="s">
        <v>5</v>
      </c>
      <c r="B36" s="75"/>
      <c r="C36" s="75"/>
      <c r="D36" s="75"/>
      <c r="E36" s="75"/>
    </row>
    <row r="37" spans="1:5" x14ac:dyDescent="0.25">
      <c r="A37" s="71" t="s">
        <v>18</v>
      </c>
      <c r="B37" s="71"/>
      <c r="C37" s="71"/>
      <c r="D37" s="71"/>
      <c r="E37" s="71"/>
    </row>
    <row r="38" spans="1:5" x14ac:dyDescent="0.25">
      <c r="A38" s="72" t="s">
        <v>30</v>
      </c>
      <c r="B38" s="72"/>
      <c r="C38" s="72"/>
      <c r="D38" s="72"/>
      <c r="E38" s="5"/>
    </row>
    <row r="39" spans="1:5" x14ac:dyDescent="0.25">
      <c r="B39" s="68" t="s">
        <v>19</v>
      </c>
      <c r="C39" s="68"/>
      <c r="D39" s="68"/>
      <c r="E39" s="6" t="s">
        <v>6</v>
      </c>
    </row>
    <row r="40" spans="1:5" x14ac:dyDescent="0.25">
      <c r="A40" s="37"/>
      <c r="B40" s="37"/>
      <c r="C40" s="37"/>
      <c r="D40" s="37"/>
      <c r="E40" s="37"/>
    </row>
    <row r="41" spans="1:5" x14ac:dyDescent="0.25">
      <c r="A41" s="67" t="s">
        <v>31</v>
      </c>
      <c r="B41" s="67"/>
      <c r="C41" s="67"/>
      <c r="D41" s="67"/>
      <c r="E41" s="5"/>
    </row>
    <row r="42" spans="1:5" x14ac:dyDescent="0.25">
      <c r="B42" s="68" t="s">
        <v>19</v>
      </c>
      <c r="C42" s="68"/>
      <c r="D42" s="68"/>
      <c r="E42" s="6" t="s">
        <v>6</v>
      </c>
    </row>
    <row r="44" spans="1:5" x14ac:dyDescent="0.25">
      <c r="A44" s="17" t="s">
        <v>38</v>
      </c>
    </row>
    <row r="45" spans="1:5" x14ac:dyDescent="0.25">
      <c r="A45" s="13" t="s">
        <v>36</v>
      </c>
    </row>
    <row r="46" spans="1:5" x14ac:dyDescent="0.25">
      <c r="A46" s="2" t="s">
        <v>42</v>
      </c>
      <c r="B46" s="14">
        <f>'2кв'!B50</f>
        <v>7736.07</v>
      </c>
    </row>
    <row r="47" spans="1:5" ht="26.25" x14ac:dyDescent="0.25">
      <c r="A47" s="18" t="s">
        <v>48</v>
      </c>
      <c r="B47" s="19"/>
    </row>
    <row r="48" spans="1:5" ht="17.25" customHeight="1" x14ac:dyDescent="0.25">
      <c r="A48" s="2" t="s">
        <v>39</v>
      </c>
      <c r="B48" s="20">
        <v>19937.939999999999</v>
      </c>
    </row>
    <row r="49" spans="1:2" ht="30" x14ac:dyDescent="0.25">
      <c r="A49" s="39" t="s">
        <v>40</v>
      </c>
      <c r="B49" s="20">
        <f>E27</f>
        <v>22713.339999999997</v>
      </c>
    </row>
    <row r="50" spans="1:2" x14ac:dyDescent="0.25">
      <c r="A50" s="15" t="s">
        <v>41</v>
      </c>
      <c r="B50" s="21">
        <f>B46+B48-B49</f>
        <v>4960.6700000000019</v>
      </c>
    </row>
    <row r="52" spans="1:2" x14ac:dyDescent="0.25">
      <c r="B52" s="16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="110" zoomScaleNormal="100" zoomScaleSheetLayoutView="110" workbookViewId="0">
      <selection activeCell="B54" sqref="B5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x14ac:dyDescent="0.25">
      <c r="A3" s="79" t="s">
        <v>63</v>
      </c>
      <c r="B3" s="79"/>
      <c r="C3" s="79"/>
      <c r="D3" s="79"/>
      <c r="E3" s="79"/>
    </row>
    <row r="4" spans="1:5" s="1" customFormat="1" ht="21.6" customHeight="1" x14ac:dyDescent="0.25">
      <c r="A4" s="22" t="s">
        <v>13</v>
      </c>
      <c r="B4" s="4"/>
      <c r="C4" s="4"/>
      <c r="D4" s="81" t="s">
        <v>64</v>
      </c>
      <c r="E4" s="81"/>
    </row>
    <row r="5" spans="1:5" x14ac:dyDescent="0.25">
      <c r="A5" s="44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0" t="s">
        <v>26</v>
      </c>
      <c r="B7" s="80"/>
      <c r="C7" s="80"/>
      <c r="D7" s="80"/>
      <c r="E7" s="80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1" t="s">
        <v>27</v>
      </c>
      <c r="B9" s="71"/>
      <c r="C9" s="71"/>
      <c r="D9" s="71"/>
      <c r="E9" s="71"/>
    </row>
    <row r="10" spans="1:5" ht="25.5" customHeight="1" x14ac:dyDescent="0.25">
      <c r="A10" s="73" t="s">
        <v>14</v>
      </c>
      <c r="B10" s="74"/>
      <c r="C10" s="74"/>
      <c r="D10" s="74"/>
      <c r="E10" s="74"/>
    </row>
    <row r="11" spans="1:5" ht="30" customHeight="1" x14ac:dyDescent="0.25">
      <c r="A11" s="71" t="s">
        <v>28</v>
      </c>
      <c r="B11" s="71"/>
      <c r="C11" s="71"/>
      <c r="D11" s="71"/>
      <c r="E11" s="71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71" t="s">
        <v>23</v>
      </c>
      <c r="B15" s="71"/>
      <c r="C15" s="71"/>
      <c r="D15" s="71"/>
      <c r="E15" s="71"/>
    </row>
    <row r="16" spans="1:5" x14ac:dyDescent="0.25">
      <c r="A16" s="69" t="s">
        <v>16</v>
      </c>
      <c r="B16" s="70"/>
      <c r="C16" s="70"/>
      <c r="D16" s="70"/>
      <c r="E16" s="70"/>
    </row>
    <row r="17" spans="1:7" ht="27" customHeight="1" x14ac:dyDescent="0.25">
      <c r="A17" s="71" t="s">
        <v>17</v>
      </c>
      <c r="B17" s="71"/>
      <c r="C17" s="71"/>
      <c r="D17" s="71"/>
      <c r="E17" s="71"/>
    </row>
    <row r="18" spans="1:7" ht="58.5" customHeight="1" x14ac:dyDescent="0.25">
      <c r="A18" s="71" t="s">
        <v>37</v>
      </c>
      <c r="B18" s="71"/>
      <c r="C18" s="71"/>
      <c r="D18" s="71"/>
      <c r="E18" s="71"/>
    </row>
    <row r="19" spans="1:7" ht="29.25" customHeight="1" x14ac:dyDescent="0.25">
      <c r="A19" s="82" t="s">
        <v>29</v>
      </c>
      <c r="B19" s="82"/>
      <c r="C19" s="82"/>
      <c r="D19" s="82"/>
      <c r="E19" s="82"/>
    </row>
    <row r="20" spans="1:7" x14ac:dyDescent="0.25">
      <c r="A20" s="82"/>
      <c r="B20" s="82"/>
      <c r="C20" s="82"/>
      <c r="D20" s="82"/>
      <c r="E20" s="82"/>
      <c r="F20" s="2">
        <v>355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45</v>
      </c>
      <c r="B22" s="9" t="s">
        <v>35</v>
      </c>
      <c r="C22" s="3" t="s">
        <v>4</v>
      </c>
      <c r="D22" s="3">
        <v>13.05</v>
      </c>
      <c r="E22" s="8">
        <f>D22*F20*G20</f>
        <v>13898.25</v>
      </c>
    </row>
    <row r="23" spans="1:7" ht="45" x14ac:dyDescent="0.25">
      <c r="A23" s="7" t="s">
        <v>56</v>
      </c>
      <c r="B23" s="9" t="s">
        <v>65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3.6</v>
      </c>
      <c r="E24" s="8">
        <f>D24*F20*G20</f>
        <v>3834</v>
      </c>
    </row>
    <row r="25" spans="1:7" x14ac:dyDescent="0.25">
      <c r="A25" s="25" t="s">
        <v>32</v>
      </c>
      <c r="B25" s="9" t="s">
        <v>65</v>
      </c>
      <c r="C25" s="3" t="s">
        <v>33</v>
      </c>
      <c r="D25" s="3"/>
      <c r="E25" s="8">
        <v>93.2</v>
      </c>
    </row>
    <row r="26" spans="1:7" x14ac:dyDescent="0.25">
      <c r="A26" s="23"/>
      <c r="B26" s="9"/>
      <c r="C26" s="3"/>
      <c r="D26" s="3"/>
      <c r="E26" s="8"/>
    </row>
    <row r="27" spans="1:7" s="13" customFormat="1" ht="14.25" x14ac:dyDescent="0.2">
      <c r="A27" s="26" t="s">
        <v>25</v>
      </c>
      <c r="B27" s="10"/>
      <c r="C27" s="11"/>
      <c r="D27" s="11"/>
      <c r="E27" s="12">
        <f>SUM(E22:E26)</f>
        <v>20197.73</v>
      </c>
    </row>
    <row r="29" spans="1:7" ht="31.5" customHeight="1" x14ac:dyDescent="0.25">
      <c r="A29" s="84" t="s">
        <v>66</v>
      </c>
      <c r="B29" s="84"/>
      <c r="C29" s="84"/>
      <c r="D29" s="84"/>
      <c r="E29" s="84"/>
    </row>
    <row r="30" spans="1:7" ht="31.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1.5" customHeight="1" x14ac:dyDescent="0.25">
      <c r="A32" s="71" t="s">
        <v>34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41"/>
      <c r="B34" s="41"/>
      <c r="C34" s="41"/>
      <c r="D34" s="41"/>
      <c r="E34" s="41"/>
    </row>
    <row r="35" spans="1:5" x14ac:dyDescent="0.25">
      <c r="A35" s="41"/>
      <c r="B35" s="41"/>
      <c r="C35" s="41"/>
      <c r="D35" s="41"/>
      <c r="E35" s="41"/>
    </row>
    <row r="36" spans="1:5" x14ac:dyDescent="0.25">
      <c r="A36" s="75" t="s">
        <v>5</v>
      </c>
      <c r="B36" s="75"/>
      <c r="C36" s="75"/>
      <c r="D36" s="75"/>
      <c r="E36" s="75"/>
    </row>
    <row r="37" spans="1:5" x14ac:dyDescent="0.25">
      <c r="A37" s="71" t="s">
        <v>18</v>
      </c>
      <c r="B37" s="71"/>
      <c r="C37" s="71"/>
      <c r="D37" s="71"/>
      <c r="E37" s="71"/>
    </row>
    <row r="38" spans="1:5" x14ac:dyDescent="0.25">
      <c r="A38" s="72" t="s">
        <v>30</v>
      </c>
      <c r="B38" s="72"/>
      <c r="C38" s="72"/>
      <c r="D38" s="72"/>
      <c r="E38" s="5"/>
    </row>
    <row r="39" spans="1:5" x14ac:dyDescent="0.25">
      <c r="B39" s="68" t="s">
        <v>19</v>
      </c>
      <c r="C39" s="68"/>
      <c r="D39" s="68"/>
      <c r="E39" s="6" t="s">
        <v>6</v>
      </c>
    </row>
    <row r="40" spans="1:5" x14ac:dyDescent="0.25">
      <c r="A40" s="43"/>
      <c r="B40" s="43"/>
      <c r="C40" s="43"/>
      <c r="D40" s="43"/>
      <c r="E40" s="43"/>
    </row>
    <row r="41" spans="1:5" x14ac:dyDescent="0.25">
      <c r="A41" s="67" t="s">
        <v>31</v>
      </c>
      <c r="B41" s="67"/>
      <c r="C41" s="67"/>
      <c r="D41" s="67"/>
      <c r="E41" s="5"/>
    </row>
    <row r="42" spans="1:5" x14ac:dyDescent="0.25">
      <c r="B42" s="68" t="s">
        <v>19</v>
      </c>
      <c r="C42" s="68"/>
      <c r="D42" s="68"/>
      <c r="E42" s="6" t="s">
        <v>6</v>
      </c>
    </row>
    <row r="44" spans="1:5" x14ac:dyDescent="0.25">
      <c r="A44" s="17" t="s">
        <v>38</v>
      </c>
    </row>
    <row r="45" spans="1:5" x14ac:dyDescent="0.25">
      <c r="A45" s="13" t="s">
        <v>36</v>
      </c>
    </row>
    <row r="46" spans="1:5" x14ac:dyDescent="0.25">
      <c r="A46" s="2" t="s">
        <v>42</v>
      </c>
      <c r="B46" s="14">
        <f>'3кв'!B50</f>
        <v>4960.6700000000019</v>
      </c>
    </row>
    <row r="47" spans="1:5" ht="26.25" x14ac:dyDescent="0.25">
      <c r="A47" s="18" t="s">
        <v>48</v>
      </c>
      <c r="B47" s="19"/>
    </row>
    <row r="48" spans="1:5" ht="17.25" customHeight="1" x14ac:dyDescent="0.25">
      <c r="A48" s="2" t="s">
        <v>39</v>
      </c>
      <c r="B48" s="20">
        <v>19937.939999999999</v>
      </c>
    </row>
    <row r="49" spans="1:2" ht="30" x14ac:dyDescent="0.25">
      <c r="A49" s="42" t="s">
        <v>40</v>
      </c>
      <c r="B49" s="20">
        <f>E27</f>
        <v>20197.73</v>
      </c>
    </row>
    <row r="50" spans="1:2" x14ac:dyDescent="0.25">
      <c r="A50" s="15" t="s">
        <v>41</v>
      </c>
      <c r="B50" s="21">
        <f>B46+B48-B49</f>
        <v>4700.880000000001</v>
      </c>
    </row>
    <row r="52" spans="1:2" x14ac:dyDescent="0.25">
      <c r="B52" s="16"/>
    </row>
  </sheetData>
  <mergeCells count="30">
    <mergeCell ref="A41:D41"/>
    <mergeCell ref="B42:D42"/>
    <mergeCell ref="A14:E14"/>
    <mergeCell ref="A8:E8"/>
    <mergeCell ref="A37:E37"/>
    <mergeCell ref="A38:D38"/>
    <mergeCell ref="B39:D39"/>
    <mergeCell ref="A9:E9"/>
    <mergeCell ref="A10:E10"/>
    <mergeCell ref="A11:E11"/>
    <mergeCell ref="A12:E12"/>
    <mergeCell ref="A13:E13"/>
    <mergeCell ref="A33:E33"/>
    <mergeCell ref="A36:E36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Normal="100" zoomScaleSheetLayoutView="100" workbookViewId="0">
      <selection activeCell="B20" sqref="B20:C2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6" t="s">
        <v>67</v>
      </c>
      <c r="B1" s="86"/>
      <c r="C1" s="86"/>
      <c r="D1" s="45"/>
    </row>
    <row r="2" spans="1:5" ht="15.75" x14ac:dyDescent="0.25">
      <c r="A2" s="87" t="s">
        <v>68</v>
      </c>
      <c r="B2" s="87"/>
      <c r="C2" s="87"/>
      <c r="D2" s="46"/>
    </row>
    <row r="3" spans="1:5" ht="15.75" x14ac:dyDescent="0.25">
      <c r="A3" s="87" t="s">
        <v>69</v>
      </c>
      <c r="B3" s="87"/>
      <c r="C3" s="87"/>
      <c r="D3" s="46"/>
    </row>
    <row r="4" spans="1:5" ht="15.75" x14ac:dyDescent="0.25">
      <c r="A4" s="86" t="s">
        <v>84</v>
      </c>
      <c r="B4" s="86"/>
      <c r="C4" s="86"/>
      <c r="D4" s="45"/>
    </row>
    <row r="5" spans="1:5" ht="15.75" x14ac:dyDescent="0.25">
      <c r="A5" s="88"/>
      <c r="B5" s="88"/>
      <c r="C5" s="88"/>
      <c r="D5" s="1"/>
    </row>
    <row r="6" spans="1:5" ht="15.75" x14ac:dyDescent="0.25">
      <c r="A6" s="46"/>
      <c r="B6" s="47" t="s">
        <v>70</v>
      </c>
      <c r="C6" s="48">
        <f>'1кв'!B46</f>
        <v>6549.31</v>
      </c>
      <c r="D6" s="49"/>
    </row>
    <row r="7" spans="1:5" ht="15.75" x14ac:dyDescent="0.25">
      <c r="A7" s="46"/>
      <c r="B7" s="47" t="s">
        <v>85</v>
      </c>
      <c r="C7" s="48"/>
      <c r="D7" s="49"/>
    </row>
    <row r="8" spans="1:5" ht="15.75" x14ac:dyDescent="0.25">
      <c r="A8" s="50" t="s">
        <v>71</v>
      </c>
      <c r="B8" s="51" t="s">
        <v>72</v>
      </c>
      <c r="C8" s="52">
        <f>'1кв'!B48+'2кв'!B48+'3кв'!B48+'4кв'!B48</f>
        <v>79011.240000000005</v>
      </c>
      <c r="D8" s="19"/>
    </row>
    <row r="9" spans="1:5" ht="15.75" x14ac:dyDescent="0.25">
      <c r="A9" s="53"/>
      <c r="B9" s="51" t="s">
        <v>73</v>
      </c>
      <c r="C9" s="54">
        <f>SUM(C8:C8)</f>
        <v>79011.240000000005</v>
      </c>
      <c r="D9" s="49"/>
    </row>
    <row r="10" spans="1:5" ht="15.75" x14ac:dyDescent="0.25">
      <c r="A10" s="1"/>
      <c r="B10" s="85"/>
      <c r="C10" s="85"/>
      <c r="D10" s="55"/>
    </row>
    <row r="11" spans="1:5" ht="15.75" x14ac:dyDescent="0.25">
      <c r="A11" s="56" t="s">
        <v>74</v>
      </c>
      <c r="B11" s="57" t="s">
        <v>75</v>
      </c>
      <c r="C11" s="58">
        <f>'1кв'!E22+'2кв'!E22+'3кв'!E22+'4кв'!E22</f>
        <v>54485.399999999994</v>
      </c>
      <c r="D11" s="55"/>
    </row>
    <row r="12" spans="1:5" ht="30" x14ac:dyDescent="0.25">
      <c r="A12" s="1"/>
      <c r="B12" s="7" t="s">
        <v>56</v>
      </c>
      <c r="C12" s="58">
        <f>'1кв'!E23+'2кв'!E23+'3кв'!E23+'4кв'!E23</f>
        <v>8698.36</v>
      </c>
      <c r="D12" s="55"/>
      <c r="E12" s="59"/>
    </row>
    <row r="13" spans="1:5" ht="15.75" x14ac:dyDescent="0.25">
      <c r="B13" s="7" t="s">
        <v>43</v>
      </c>
      <c r="C13" s="58">
        <f>'1кв'!E24+'2кв'!E24+'3кв'!E24+'4кв'!E24</f>
        <v>14973.900000000001</v>
      </c>
      <c r="D13" s="55"/>
    </row>
    <row r="14" spans="1:5" ht="15.75" x14ac:dyDescent="0.25">
      <c r="A14" s="56"/>
      <c r="B14" s="60" t="s">
        <v>32</v>
      </c>
      <c r="C14" s="58">
        <f>'1кв'!E25+'2кв'!E25+'3кв'!E25+'4кв'!E25</f>
        <v>954.25</v>
      </c>
      <c r="D14" s="55"/>
    </row>
    <row r="15" spans="1:5" ht="15.75" x14ac:dyDescent="0.25">
      <c r="A15" s="56"/>
      <c r="B15" s="61" t="s">
        <v>86</v>
      </c>
      <c r="C15" s="62">
        <f>8*218.47</f>
        <v>1747.76</v>
      </c>
      <c r="D15" s="55"/>
    </row>
    <row r="16" spans="1:5" ht="15.75" x14ac:dyDescent="0.25">
      <c r="A16" s="56"/>
      <c r="B16" s="63" t="s">
        <v>76</v>
      </c>
      <c r="C16" s="62">
        <v>0</v>
      </c>
      <c r="D16" s="55"/>
    </row>
    <row r="17" spans="1:5" ht="15.75" x14ac:dyDescent="0.25">
      <c r="A17" s="1"/>
      <c r="B17" s="64" t="s">
        <v>77</v>
      </c>
      <c r="C17" s="65">
        <f>SUM(C11:C16)</f>
        <v>80859.67</v>
      </c>
      <c r="D17" s="55"/>
      <c r="E17" s="59"/>
    </row>
    <row r="18" spans="1:5" ht="15.75" x14ac:dyDescent="0.25">
      <c r="A18" s="1"/>
      <c r="B18" s="66" t="s">
        <v>87</v>
      </c>
      <c r="C18" s="65">
        <f>C6+C9-C17</f>
        <v>4700.8800000000047</v>
      </c>
      <c r="D18" s="55"/>
    </row>
    <row r="19" spans="1:5" ht="15.75" x14ac:dyDescent="0.25">
      <c r="A19" s="1"/>
      <c r="B19" s="50"/>
      <c r="C19" s="50"/>
      <c r="D19" s="55"/>
    </row>
    <row r="20" spans="1:5" ht="15.75" x14ac:dyDescent="0.25">
      <c r="A20" s="1"/>
      <c r="B20" s="89" t="s">
        <v>88</v>
      </c>
      <c r="C20" s="89"/>
      <c r="D20" s="55"/>
    </row>
    <row r="21" spans="1:5" ht="15.75" x14ac:dyDescent="0.25">
      <c r="A21" s="1"/>
      <c r="B21" s="89" t="s">
        <v>89</v>
      </c>
      <c r="C21" s="89">
        <v>-740.52</v>
      </c>
      <c r="D21" s="55"/>
    </row>
    <row r="22" spans="1:5" ht="15.75" x14ac:dyDescent="0.25">
      <c r="A22" s="1"/>
      <c r="B22" s="90" t="s">
        <v>90</v>
      </c>
      <c r="C22" s="90">
        <v>0</v>
      </c>
      <c r="D22" s="55"/>
    </row>
    <row r="23" spans="1:5" ht="15.75" x14ac:dyDescent="0.25">
      <c r="A23" s="1"/>
      <c r="B23" s="89" t="s">
        <v>91</v>
      </c>
      <c r="C23" s="89">
        <v>0</v>
      </c>
      <c r="D23" s="55"/>
    </row>
    <row r="24" spans="1:5" ht="15.75" x14ac:dyDescent="0.25">
      <c r="A24" s="1"/>
      <c r="B24" s="50"/>
      <c r="C24" s="50"/>
      <c r="D24" s="55"/>
    </row>
    <row r="25" spans="1:5" ht="15.75" x14ac:dyDescent="0.25">
      <c r="A25" s="1"/>
      <c r="B25" s="50"/>
      <c r="C25" s="50"/>
      <c r="D25" s="55"/>
    </row>
    <row r="26" spans="1:5" ht="15.75" x14ac:dyDescent="0.25">
      <c r="A26" s="50" t="s">
        <v>78</v>
      </c>
      <c r="C26" s="50"/>
      <c r="D26" s="55"/>
    </row>
    <row r="27" spans="1:5" ht="15.75" x14ac:dyDescent="0.25">
      <c r="A27" s="1"/>
      <c r="B27" s="50"/>
      <c r="C27" s="50"/>
      <c r="D27" s="55"/>
    </row>
    <row r="28" spans="1:5" ht="15.75" x14ac:dyDescent="0.25">
      <c r="A28" s="1"/>
      <c r="B28" s="50"/>
      <c r="C28" s="50"/>
      <c r="D28" s="55"/>
    </row>
    <row r="29" spans="1:5" ht="15.75" x14ac:dyDescent="0.25">
      <c r="A29" s="1" t="s">
        <v>79</v>
      </c>
      <c r="B29" s="50" t="s">
        <v>80</v>
      </c>
      <c r="C29" s="50"/>
      <c r="D29" s="55"/>
    </row>
    <row r="30" spans="1:5" ht="15.75" x14ac:dyDescent="0.25">
      <c r="A30" s="1"/>
      <c r="B30" s="50" t="s">
        <v>81</v>
      </c>
      <c r="C30" s="50"/>
      <c r="D30" s="55"/>
    </row>
    <row r="31" spans="1:5" ht="15.75" x14ac:dyDescent="0.25">
      <c r="A31" s="1"/>
      <c r="B31" s="50" t="s">
        <v>82</v>
      </c>
      <c r="C31" s="50"/>
      <c r="D31" s="55"/>
    </row>
    <row r="32" spans="1:5" ht="15.75" x14ac:dyDescent="0.25">
      <c r="A32" s="1"/>
      <c r="B32" s="50"/>
      <c r="C32" s="50"/>
      <c r="D32" s="55"/>
    </row>
    <row r="33" spans="1:4" ht="15.75" x14ac:dyDescent="0.25">
      <c r="A33" s="1"/>
      <c r="B33" s="50"/>
      <c r="C33" s="50"/>
      <c r="D33" s="55"/>
    </row>
    <row r="34" spans="1:4" ht="15.75" x14ac:dyDescent="0.25">
      <c r="A34" s="1"/>
      <c r="B34" s="50" t="s">
        <v>83</v>
      </c>
      <c r="C34" s="50"/>
      <c r="D34" s="55"/>
    </row>
    <row r="35" spans="1:4" ht="15.75" x14ac:dyDescent="0.25">
      <c r="A35" s="1"/>
      <c r="B35" s="50"/>
      <c r="C35" s="50"/>
      <c r="D35" s="55"/>
    </row>
    <row r="36" spans="1:4" ht="15.75" x14ac:dyDescent="0.25">
      <c r="A36" s="1"/>
      <c r="B36" s="50"/>
      <c r="C36" s="50"/>
      <c r="D36" s="55"/>
    </row>
    <row r="37" spans="1:4" ht="15.75" x14ac:dyDescent="0.25">
      <c r="A37" s="1"/>
      <c r="B37" s="50"/>
      <c r="C37" s="50"/>
      <c r="D37" s="55"/>
    </row>
    <row r="38" spans="1:4" ht="15.75" x14ac:dyDescent="0.25">
      <c r="A38" s="1"/>
      <c r="B38" s="50"/>
      <c r="C38" s="50"/>
      <c r="D38" s="5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2022-03-09T13:55:05Z</dcterms:modified>
</cp:coreProperties>
</file>