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B45" i="16" l="1"/>
  <c r="C15" i="17"/>
  <c r="C18" i="17"/>
  <c r="C17" i="17"/>
  <c r="C12" i="17"/>
  <c r="C13" i="17"/>
  <c r="C14" i="17"/>
  <c r="C11" i="17"/>
  <c r="C8" i="17"/>
  <c r="C6" i="17"/>
  <c r="C9" i="17"/>
  <c r="E24" i="16"/>
  <c r="E23" i="16"/>
  <c r="E27" i="16" s="1"/>
  <c r="B48" i="16" s="1"/>
  <c r="E22" i="16"/>
  <c r="C16" i="17" l="1"/>
  <c r="C19" i="17" s="1"/>
  <c r="C20" i="17" s="1"/>
  <c r="B49" i="16"/>
  <c r="B45" i="15"/>
  <c r="E27" i="15"/>
  <c r="E24" i="15"/>
  <c r="E23" i="15"/>
  <c r="E22" i="15"/>
  <c r="B48" i="15" l="1"/>
  <c r="B49" i="15"/>
  <c r="B45" i="14"/>
  <c r="E27" i="14"/>
  <c r="E23" i="14" l="1"/>
  <c r="E24" i="14"/>
  <c r="D22" i="14"/>
  <c r="E22" i="14" s="1"/>
  <c r="B48" i="14" l="1"/>
  <c r="B49" i="14" s="1"/>
  <c r="E28" i="13"/>
  <c r="E26" i="13"/>
  <c r="D22" i="13" l="1"/>
  <c r="E27" i="13" l="1"/>
  <c r="E24" i="13"/>
  <c r="E22" i="13"/>
  <c r="B49" i="13" l="1"/>
  <c r="B50" i="13" l="1"/>
</calcChain>
</file>

<file path=xl/sharedStrings.xml><?xml version="1.0" encoding="utf-8"?>
<sst xmlns="http://schemas.openxmlformats.org/spreadsheetml/2006/main" count="266" uniqueCount="94">
  <si>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</si>
  <si>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</si>
  <si>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</si>
  <si>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</si>
  <si>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</si>
  <si>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</si>
  <si>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</si>
  <si>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</si>
  <si>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</si>
  <si>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</si>
  <si>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</si>
  <si>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</si>
  <si>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</si>
  <si>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</si>
  <si>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</si>
  <si>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</si>
  <si>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</si>
  <si>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</si>
  <si>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</si>
  <si>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</si>
  <si>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</si>
  <si>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</si>
  <si>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</si>
  <si>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</si>
  <si>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10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</si>
  <si>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14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</si>
  <si>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</si>
  <si>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</si>
  <si>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</si>
  <si>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</si>
  <si>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</si>
  <si>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</si>
  <si>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</si>
  <si>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руб.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</si>
  <si>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</si>
  <si>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Глущенко Марии Ивановны</t>
    </r>
  </si>
  <si>
    <t>Общая площадь квартир -385,1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</si>
  <si>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</si>
  <si>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</si>
  <si>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</si>
  <si>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Глущенко М.И.</t>
    </r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</si>
  <si>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</si>
  <si>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</si>
  <si>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</si>
  <si>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>ч/ч</t>
  </si>
  <si>
    <t>Предъявлено населению 25832,49 руб.</t>
  </si>
  <si>
    <t>4 квартал</t>
  </si>
  <si>
    <t>Услуги по содержанию многоквартирного дома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</si>
  <si>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</si>
  <si>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</si>
  <si>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</si>
  <si>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</si>
  <si>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герметизация примыкания кровли</t>
  </si>
  <si>
    <t>регулировка доводчика</t>
  </si>
  <si>
    <t>февраль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</si>
  <si>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семнадцать тысяч семьсот двадцать четыре рубля 38 копеек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</si>
  <si>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</si>
  <si>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</si>
  <si>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</si>
  <si>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</si>
  <si>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Испытание электрических сетей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</si>
  <si>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семь тысяч двести семьдесят восемь рублей 80 копеек</t>
    </r>
  </si>
  <si>
    <t>за 3 квартал 2020 года</t>
  </si>
  <si>
    <t>"30" 09 2020 г.</t>
  </si>
  <si>
    <t>3 квартал</t>
  </si>
  <si>
    <t>прочистка вентканалов (смета)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</si>
  <si>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</si>
  <si>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тридцатьтысяч шестьсот тридцать четыре рубля 39 копеек</t>
    </r>
  </si>
  <si>
    <t>Предъявлено населению 32348,4 руб.</t>
  </si>
  <si>
    <t>за 4 квартал 2020 года</t>
  </si>
  <si>
    <t>"31" 12 2020 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</si>
  <si>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</si>
  <si>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</si>
  <si>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</si>
  <si>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</si>
  <si>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</si>
  <si>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</si>
  <si>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</si>
  <si>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</si>
  <si>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</si>
  <si>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</si>
  <si>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</si>
  <si>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</si>
  <si>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</si>
  <si>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</si>
  <si>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</si>
  <si>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</si>
  <si>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</si>
  <si>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</si>
  <si>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</si>
  <si>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ул.Железнодорожная, д.10</t>
  </si>
  <si>
    <t>Начислено всего 116361,78</t>
  </si>
  <si>
    <t>Непредвиденные работы 3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</si>
  <si>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тысяч сто шестьдесят восемь рублей 39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</si>
</sst>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4" fillId="0" borderId="0" xfId="1" applyNumberFormat="1" applyFont="1"/>
    <xf numFmtId="164" fontId="8" fillId="0" borderId="0" xfId="1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3.33203125" style="2" customWidth="1"/>
    <col min="2" max="2" width="19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1.5" customHeight="1" x14ac:dyDescent="0.3">
      <c r="A2" s="48" t="s">
        <v>12</v>
      </c>
      <c r="B2" s="49"/>
      <c r="C2" s="49"/>
      <c r="D2" s="49"/>
      <c r="E2" s="49"/>
    </row>
    <row r="3" spans="1:5" ht="15.6" x14ac:dyDescent="0.3">
      <c r="A3" s="48" t="s">
        <v>48</v>
      </c>
      <c r="B3" s="48"/>
      <c r="C3" s="48"/>
      <c r="D3" s="48"/>
      <c r="E3" s="48"/>
    </row>
    <row r="4" spans="1:5" s="1" customFormat="1" ht="15.6" x14ac:dyDescent="0.3">
      <c r="A4" s="32" t="s">
        <v>13</v>
      </c>
      <c r="B4" s="27"/>
      <c r="C4" s="27"/>
      <c r="D4" s="50" t="s">
        <v>49</v>
      </c>
      <c r="E4" s="50"/>
    </row>
    <row r="5" spans="1:5" x14ac:dyDescent="0.25">
      <c r="A5" s="25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35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2.25" customHeight="1" x14ac:dyDescent="0.25">
      <c r="A11" s="51" t="s">
        <v>25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23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x14ac:dyDescent="0.25">
      <c r="A15" s="51" t="s">
        <v>22</v>
      </c>
      <c r="B15" s="51"/>
      <c r="C15" s="51"/>
      <c r="D15" s="51"/>
      <c r="E15" s="51"/>
    </row>
    <row r="16" spans="1:5" x14ac:dyDescent="0.25">
      <c r="A16" s="53" t="s">
        <v>16</v>
      </c>
      <c r="B16" s="56"/>
      <c r="C16" s="56"/>
      <c r="D16" s="56"/>
      <c r="E16" s="56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ht="63" customHeight="1" x14ac:dyDescent="0.25">
      <c r="A18" s="51" t="s">
        <v>26</v>
      </c>
      <c r="B18" s="51"/>
      <c r="C18" s="51"/>
      <c r="D18" s="51"/>
      <c r="E18" s="51"/>
    </row>
    <row r="19" spans="1:8" ht="27.75" customHeight="1" x14ac:dyDescent="0.25">
      <c r="A19" s="52" t="s">
        <v>27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385.1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47</v>
      </c>
      <c r="B22" s="9" t="s">
        <v>42</v>
      </c>
      <c r="C22" s="3" t="s">
        <v>4</v>
      </c>
      <c r="D22" s="3">
        <f>11.38</f>
        <v>11.38</v>
      </c>
      <c r="E22" s="8">
        <f>D22*F20*G20</f>
        <v>13147.314000000002</v>
      </c>
    </row>
    <row r="23" spans="1:8" ht="55.2" x14ac:dyDescent="0.25">
      <c r="A23" s="7" t="s">
        <v>50</v>
      </c>
      <c r="B23" s="33" t="s">
        <v>51</v>
      </c>
      <c r="C23" s="3" t="s">
        <v>4</v>
      </c>
      <c r="D23" s="3"/>
      <c r="E23" s="8">
        <v>173.28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3.3</v>
      </c>
      <c r="E24" s="8">
        <f>D24*F20*G20</f>
        <v>3812.49</v>
      </c>
    </row>
    <row r="25" spans="1:8" ht="15.6" x14ac:dyDescent="0.25">
      <c r="A25" s="7" t="s">
        <v>32</v>
      </c>
      <c r="B25" s="9" t="s">
        <v>46</v>
      </c>
      <c r="C25" s="3" t="s">
        <v>33</v>
      </c>
      <c r="D25" s="22"/>
      <c r="E25" s="8">
        <v>0</v>
      </c>
    </row>
    <row r="26" spans="1:8" ht="15.6" x14ac:dyDescent="0.25">
      <c r="A26" s="34" t="s">
        <v>52</v>
      </c>
      <c r="B26" s="9" t="s">
        <v>54</v>
      </c>
      <c r="C26" s="3" t="s">
        <v>44</v>
      </c>
      <c r="D26" s="22">
        <v>2</v>
      </c>
      <c r="E26" s="8">
        <f>D26*197.1</f>
        <v>394.2</v>
      </c>
    </row>
    <row r="27" spans="1:8" ht="15.6" x14ac:dyDescent="0.25">
      <c r="A27" s="35" t="s">
        <v>53</v>
      </c>
      <c r="B27" s="9" t="s">
        <v>54</v>
      </c>
      <c r="C27" s="3" t="s">
        <v>44</v>
      </c>
      <c r="D27" s="22">
        <v>1</v>
      </c>
      <c r="E27" s="8">
        <f>D27*197.1</f>
        <v>197.1</v>
      </c>
    </row>
    <row r="28" spans="1:8" s="14" customFormat="1" x14ac:dyDescent="0.25">
      <c r="A28" s="10" t="s">
        <v>29</v>
      </c>
      <c r="B28" s="11"/>
      <c r="C28" s="12"/>
      <c r="D28" s="12"/>
      <c r="E28" s="13">
        <f>SUM(E22:E27)</f>
        <v>17724.384000000002</v>
      </c>
    </row>
    <row r="29" spans="1:8" ht="42.75" customHeight="1" x14ac:dyDescent="0.25">
      <c r="A29" s="51" t="s">
        <v>55</v>
      </c>
      <c r="B29" s="51"/>
      <c r="C29" s="51"/>
      <c r="D29" s="51"/>
      <c r="E29" s="51"/>
    </row>
    <row r="30" spans="1:8" ht="30" customHeight="1" x14ac:dyDescent="0.25">
      <c r="A30" s="51" t="s">
        <v>21</v>
      </c>
      <c r="B30" s="51"/>
      <c r="C30" s="51"/>
      <c r="D30" s="51"/>
      <c r="E30" s="51"/>
    </row>
    <row r="31" spans="1:8" ht="13.95" customHeight="1" x14ac:dyDescent="0.25">
      <c r="A31" s="51" t="s">
        <v>20</v>
      </c>
      <c r="B31" s="51"/>
      <c r="C31" s="51"/>
      <c r="D31" s="51"/>
      <c r="E31" s="51"/>
      <c r="F31" s="14"/>
      <c r="G31" s="14"/>
      <c r="H31" s="15"/>
    </row>
    <row r="32" spans="1:8" ht="31.5" customHeight="1" x14ac:dyDescent="0.25">
      <c r="A32" s="51" t="s">
        <v>31</v>
      </c>
      <c r="B32" s="51"/>
      <c r="C32" s="51"/>
      <c r="D32" s="51"/>
      <c r="E32" s="51"/>
    </row>
    <row r="33" spans="1:5" x14ac:dyDescent="0.25">
      <c r="A33" s="51" t="s">
        <v>18</v>
      </c>
      <c r="B33" s="51"/>
      <c r="C33" s="51"/>
      <c r="D33" s="51"/>
      <c r="E33" s="51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1" t="s">
        <v>18</v>
      </c>
      <c r="B36" s="51"/>
      <c r="C36" s="51"/>
      <c r="D36" s="51"/>
      <c r="E36" s="51"/>
    </row>
    <row r="37" spans="1:5" ht="13.95" customHeight="1" x14ac:dyDescent="0.25">
      <c r="A37" s="59" t="s">
        <v>30</v>
      </c>
      <c r="B37" s="59"/>
      <c r="C37" s="59"/>
      <c r="D37" s="59"/>
      <c r="E37" s="5"/>
    </row>
    <row r="38" spans="1:5" x14ac:dyDescent="0.25">
      <c r="B38" s="57" t="s">
        <v>19</v>
      </c>
      <c r="C38" s="57"/>
      <c r="D38" s="57"/>
      <c r="E38" s="6" t="s">
        <v>6</v>
      </c>
    </row>
    <row r="39" spans="1:5" x14ac:dyDescent="0.25">
      <c r="A39" s="24"/>
      <c r="B39" s="24"/>
      <c r="C39" s="24"/>
      <c r="D39" s="24"/>
      <c r="E39" s="24"/>
    </row>
    <row r="40" spans="1:5" ht="13.95" customHeight="1" x14ac:dyDescent="0.25">
      <c r="A40" s="60" t="s">
        <v>40</v>
      </c>
      <c r="B40" s="60"/>
      <c r="C40" s="60"/>
      <c r="D40" s="60"/>
      <c r="E40" s="5"/>
    </row>
    <row r="41" spans="1:5" x14ac:dyDescent="0.25">
      <c r="B41" s="57" t="s">
        <v>19</v>
      </c>
      <c r="C41" s="57"/>
      <c r="D41" s="57"/>
      <c r="E41" s="6" t="s">
        <v>6</v>
      </c>
    </row>
    <row r="44" spans="1:5" x14ac:dyDescent="0.25">
      <c r="A44" s="2" t="s">
        <v>36</v>
      </c>
    </row>
    <row r="45" spans="1:5" x14ac:dyDescent="0.25">
      <c r="A45" s="14" t="s">
        <v>34</v>
      </c>
    </row>
    <row r="46" spans="1:5" x14ac:dyDescent="0.25">
      <c r="A46" s="2" t="s">
        <v>41</v>
      </c>
      <c r="B46" s="19">
        <v>-22914.37</v>
      </c>
    </row>
    <row r="47" spans="1:5" ht="15.6" x14ac:dyDescent="0.3">
      <c r="A47" s="20" t="s">
        <v>45</v>
      </c>
      <c r="B47" s="16"/>
    </row>
    <row r="48" spans="1:5" x14ac:dyDescent="0.25">
      <c r="A48" s="2" t="s">
        <v>37</v>
      </c>
      <c r="B48" s="18">
        <v>25832.49</v>
      </c>
    </row>
    <row r="49" spans="1:2" ht="27.6" x14ac:dyDescent="0.25">
      <c r="A49" s="23" t="s">
        <v>38</v>
      </c>
      <c r="B49" s="18">
        <f>E28</f>
        <v>17724.384000000002</v>
      </c>
    </row>
    <row r="50" spans="1:2" x14ac:dyDescent="0.25">
      <c r="A50" s="17" t="s">
        <v>39</v>
      </c>
      <c r="B50" s="19">
        <f>B46+B48-B49</f>
        <v>-14806.263999999999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3.33203125" style="2" customWidth="1"/>
    <col min="2" max="2" width="19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1.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1" t="s">
        <v>56</v>
      </c>
      <c r="B3" s="61"/>
      <c r="C3" s="61"/>
      <c r="D3" s="61"/>
      <c r="E3" s="61"/>
    </row>
    <row r="4" spans="1:5" s="1" customFormat="1" ht="15.6" x14ac:dyDescent="0.3">
      <c r="A4" s="40" t="s">
        <v>13</v>
      </c>
      <c r="B4" s="4"/>
      <c r="C4" s="4"/>
      <c r="D4" s="4"/>
      <c r="E4" s="41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35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2.25" customHeight="1" x14ac:dyDescent="0.25">
      <c r="A11" s="51" t="s">
        <v>25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23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x14ac:dyDescent="0.25">
      <c r="A15" s="51" t="s">
        <v>22</v>
      </c>
      <c r="B15" s="51"/>
      <c r="C15" s="51"/>
      <c r="D15" s="51"/>
      <c r="E15" s="51"/>
    </row>
    <row r="16" spans="1:5" x14ac:dyDescent="0.25">
      <c r="A16" s="53" t="s">
        <v>16</v>
      </c>
      <c r="B16" s="56"/>
      <c r="C16" s="56"/>
      <c r="D16" s="56"/>
      <c r="E16" s="56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ht="63" customHeight="1" x14ac:dyDescent="0.25">
      <c r="A18" s="51" t="s">
        <v>26</v>
      </c>
      <c r="B18" s="51"/>
      <c r="C18" s="51"/>
      <c r="D18" s="51"/>
      <c r="E18" s="51"/>
    </row>
    <row r="19" spans="1:8" ht="27.75" customHeight="1" x14ac:dyDescent="0.25">
      <c r="A19" s="52" t="s">
        <v>27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385.1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47</v>
      </c>
      <c r="B22" s="9" t="s">
        <v>42</v>
      </c>
      <c r="C22" s="3" t="s">
        <v>4</v>
      </c>
      <c r="D22" s="3">
        <f>11.38</f>
        <v>11.38</v>
      </c>
      <c r="E22" s="8">
        <f>D22*F20*G20</f>
        <v>13147.314000000002</v>
      </c>
    </row>
    <row r="23" spans="1:8" ht="69" x14ac:dyDescent="0.25">
      <c r="A23" s="7" t="s">
        <v>58</v>
      </c>
      <c r="B23" s="9" t="s">
        <v>59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3.3</v>
      </c>
      <c r="E24" s="8">
        <f>D24*F20*G20</f>
        <v>3812.49</v>
      </c>
    </row>
    <row r="25" spans="1:8" ht="15.6" x14ac:dyDescent="0.25">
      <c r="A25" s="7" t="s">
        <v>32</v>
      </c>
      <c r="B25" s="9" t="s">
        <v>59</v>
      </c>
      <c r="C25" s="3" t="s">
        <v>33</v>
      </c>
      <c r="D25" s="22"/>
      <c r="E25" s="8">
        <v>0</v>
      </c>
    </row>
    <row r="26" spans="1:8" ht="15.6" x14ac:dyDescent="0.25">
      <c r="A26" s="7" t="s">
        <v>60</v>
      </c>
      <c r="B26" s="9" t="s">
        <v>59</v>
      </c>
      <c r="C26" s="3" t="s">
        <v>33</v>
      </c>
      <c r="D26" s="22"/>
      <c r="E26" s="8">
        <v>18000</v>
      </c>
    </row>
    <row r="27" spans="1:8" s="14" customFormat="1" x14ac:dyDescent="0.25">
      <c r="A27" s="10" t="s">
        <v>29</v>
      </c>
      <c r="B27" s="11"/>
      <c r="C27" s="12"/>
      <c r="D27" s="12"/>
      <c r="E27" s="13">
        <f>SUM(E22:E26)</f>
        <v>37278.804000000004</v>
      </c>
    </row>
    <row r="28" spans="1:8" ht="42.75" customHeight="1" x14ac:dyDescent="0.25">
      <c r="A28" s="62" t="s">
        <v>61</v>
      </c>
      <c r="B28" s="62"/>
      <c r="C28" s="62"/>
      <c r="D28" s="62"/>
      <c r="E28" s="62"/>
    </row>
    <row r="29" spans="1:8" ht="30" customHeight="1" x14ac:dyDescent="0.25">
      <c r="A29" s="51" t="s">
        <v>21</v>
      </c>
      <c r="B29" s="51"/>
      <c r="C29" s="51"/>
      <c r="D29" s="51"/>
      <c r="E29" s="51"/>
    </row>
    <row r="30" spans="1:8" ht="13.95" customHeight="1" x14ac:dyDescent="0.25">
      <c r="A30" s="51" t="s">
        <v>20</v>
      </c>
      <c r="B30" s="51"/>
      <c r="C30" s="51"/>
      <c r="D30" s="51"/>
      <c r="E30" s="51"/>
      <c r="F30" s="14"/>
      <c r="G30" s="14"/>
      <c r="H30" s="15"/>
    </row>
    <row r="31" spans="1:8" ht="31.5" customHeight="1" x14ac:dyDescent="0.25">
      <c r="A31" s="51" t="s">
        <v>31</v>
      </c>
      <c r="B31" s="51"/>
      <c r="C31" s="51"/>
      <c r="D31" s="51"/>
      <c r="E31" s="51"/>
    </row>
    <row r="32" spans="1:8" x14ac:dyDescent="0.25">
      <c r="A32" s="51" t="s">
        <v>18</v>
      </c>
      <c r="B32" s="51"/>
      <c r="C32" s="51"/>
      <c r="D32" s="51"/>
      <c r="E32" s="51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58" t="s">
        <v>5</v>
      </c>
      <c r="B34" s="58"/>
      <c r="C34" s="58"/>
      <c r="D34" s="58"/>
      <c r="E34" s="58"/>
    </row>
    <row r="35" spans="1:5" x14ac:dyDescent="0.25">
      <c r="A35" s="51" t="s">
        <v>18</v>
      </c>
      <c r="B35" s="51"/>
      <c r="C35" s="51"/>
      <c r="D35" s="51"/>
      <c r="E35" s="51"/>
    </row>
    <row r="36" spans="1:5" ht="13.95" customHeight="1" x14ac:dyDescent="0.25">
      <c r="A36" s="59" t="s">
        <v>30</v>
      </c>
      <c r="B36" s="59"/>
      <c r="C36" s="59"/>
      <c r="D36" s="59"/>
      <c r="E36" s="5"/>
    </row>
    <row r="37" spans="1:5" x14ac:dyDescent="0.25">
      <c r="B37" s="57" t="s">
        <v>19</v>
      </c>
      <c r="C37" s="57"/>
      <c r="D37" s="57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ht="13.95" customHeight="1" x14ac:dyDescent="0.25">
      <c r="A39" s="60" t="s">
        <v>40</v>
      </c>
      <c r="B39" s="60"/>
      <c r="C39" s="60"/>
      <c r="D39" s="60"/>
      <c r="E39" s="5"/>
    </row>
    <row r="40" spans="1:5" x14ac:dyDescent="0.25">
      <c r="B40" s="57" t="s">
        <v>19</v>
      </c>
      <c r="C40" s="57"/>
      <c r="D40" s="57"/>
      <c r="E40" s="6" t="s">
        <v>6</v>
      </c>
    </row>
    <row r="43" spans="1:5" x14ac:dyDescent="0.25">
      <c r="A43" s="2" t="s">
        <v>36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9">
        <f>'1кв'!B50</f>
        <v>-14806.263999999999</v>
      </c>
    </row>
    <row r="46" spans="1:5" ht="15.6" x14ac:dyDescent="0.3">
      <c r="A46" s="20" t="s">
        <v>45</v>
      </c>
      <c r="B46" s="16"/>
    </row>
    <row r="47" spans="1:5" x14ac:dyDescent="0.25">
      <c r="A47" s="2" t="s">
        <v>37</v>
      </c>
      <c r="B47" s="18">
        <v>25832.49</v>
      </c>
    </row>
    <row r="48" spans="1:5" ht="27.6" x14ac:dyDescent="0.25">
      <c r="A48" s="28" t="s">
        <v>38</v>
      </c>
      <c r="B48" s="18">
        <f>E27</f>
        <v>37278.804000000004</v>
      </c>
    </row>
    <row r="49" spans="1:2" x14ac:dyDescent="0.25">
      <c r="A49" s="17" t="s">
        <v>39</v>
      </c>
      <c r="B49" s="19">
        <f>B45+B47-B48</f>
        <v>-26252.578000000001</v>
      </c>
    </row>
  </sheetData>
  <mergeCells count="29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3.33203125" style="2" customWidth="1"/>
    <col min="2" max="2" width="19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1.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1" t="s">
        <v>62</v>
      </c>
      <c r="B3" s="61"/>
      <c r="C3" s="61"/>
      <c r="D3" s="61"/>
      <c r="E3" s="61"/>
    </row>
    <row r="4" spans="1:5" s="1" customFormat="1" ht="15.6" x14ac:dyDescent="0.3">
      <c r="A4" s="40" t="s">
        <v>13</v>
      </c>
      <c r="B4" s="4"/>
      <c r="C4" s="4"/>
      <c r="D4" s="4"/>
      <c r="E4" s="41" t="s">
        <v>63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35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2.25" customHeight="1" x14ac:dyDescent="0.25">
      <c r="A11" s="51" t="s">
        <v>25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23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x14ac:dyDescent="0.25">
      <c r="A15" s="51" t="s">
        <v>22</v>
      </c>
      <c r="B15" s="51"/>
      <c r="C15" s="51"/>
      <c r="D15" s="51"/>
      <c r="E15" s="51"/>
    </row>
    <row r="16" spans="1:5" x14ac:dyDescent="0.25">
      <c r="A16" s="53" t="s">
        <v>16</v>
      </c>
      <c r="B16" s="56"/>
      <c r="C16" s="56"/>
      <c r="D16" s="56"/>
      <c r="E16" s="56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ht="63" customHeight="1" x14ac:dyDescent="0.25">
      <c r="A18" s="51" t="s">
        <v>26</v>
      </c>
      <c r="B18" s="51"/>
      <c r="C18" s="51"/>
      <c r="D18" s="51"/>
      <c r="E18" s="51"/>
    </row>
    <row r="19" spans="1:8" ht="27.75" customHeight="1" x14ac:dyDescent="0.25">
      <c r="A19" s="52" t="s">
        <v>27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385.1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47</v>
      </c>
      <c r="B22" s="9" t="s">
        <v>42</v>
      </c>
      <c r="C22" s="3" t="s">
        <v>4</v>
      </c>
      <c r="D22" s="3">
        <v>12.02</v>
      </c>
      <c r="E22" s="8">
        <f>D22*F20*G20</f>
        <v>13886.706</v>
      </c>
    </row>
    <row r="23" spans="1:8" ht="69" x14ac:dyDescent="0.25">
      <c r="A23" s="7" t="s">
        <v>58</v>
      </c>
      <c r="B23" s="9" t="s">
        <v>64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3.43</v>
      </c>
      <c r="E24" s="8">
        <f>D24*F20*G20</f>
        <v>3962.6790000000001</v>
      </c>
    </row>
    <row r="25" spans="1:8" ht="15.6" x14ac:dyDescent="0.25">
      <c r="A25" s="7" t="s">
        <v>32</v>
      </c>
      <c r="B25" s="9" t="s">
        <v>64</v>
      </c>
      <c r="C25" s="3" t="s">
        <v>33</v>
      </c>
      <c r="D25" s="22"/>
      <c r="E25" s="8">
        <v>500</v>
      </c>
    </row>
    <row r="26" spans="1:8" ht="15.6" x14ac:dyDescent="0.25">
      <c r="A26" s="35" t="s">
        <v>65</v>
      </c>
      <c r="B26" s="9" t="s">
        <v>66</v>
      </c>
      <c r="C26" s="3" t="s">
        <v>33</v>
      </c>
      <c r="D26" s="22"/>
      <c r="E26" s="8">
        <v>9966</v>
      </c>
    </row>
    <row r="27" spans="1:8" s="14" customFormat="1" x14ac:dyDescent="0.25">
      <c r="A27" s="10" t="s">
        <v>29</v>
      </c>
      <c r="B27" s="11"/>
      <c r="C27" s="12"/>
      <c r="D27" s="12"/>
      <c r="E27" s="13">
        <f>SUM(E22:E26)</f>
        <v>30634.385000000002</v>
      </c>
    </row>
    <row r="28" spans="1:8" ht="42.75" customHeight="1" x14ac:dyDescent="0.25">
      <c r="A28" s="62" t="s">
        <v>67</v>
      </c>
      <c r="B28" s="62"/>
      <c r="C28" s="62"/>
      <c r="D28" s="62"/>
      <c r="E28" s="62"/>
    </row>
    <row r="29" spans="1:8" ht="30" customHeight="1" x14ac:dyDescent="0.25">
      <c r="A29" s="51" t="s">
        <v>21</v>
      </c>
      <c r="B29" s="51"/>
      <c r="C29" s="51"/>
      <c r="D29" s="51"/>
      <c r="E29" s="51"/>
    </row>
    <row r="30" spans="1:8" ht="13.95" customHeight="1" x14ac:dyDescent="0.25">
      <c r="A30" s="51" t="s">
        <v>20</v>
      </c>
      <c r="B30" s="51"/>
      <c r="C30" s="51"/>
      <c r="D30" s="51"/>
      <c r="E30" s="51"/>
      <c r="F30" s="14"/>
      <c r="G30" s="14"/>
      <c r="H30" s="15"/>
    </row>
    <row r="31" spans="1:8" ht="31.5" customHeight="1" x14ac:dyDescent="0.25">
      <c r="A31" s="51" t="s">
        <v>31</v>
      </c>
      <c r="B31" s="51"/>
      <c r="C31" s="51"/>
      <c r="D31" s="51"/>
      <c r="E31" s="51"/>
    </row>
    <row r="32" spans="1:8" x14ac:dyDescent="0.25">
      <c r="A32" s="51" t="s">
        <v>18</v>
      </c>
      <c r="B32" s="51"/>
      <c r="C32" s="51"/>
      <c r="D32" s="51"/>
      <c r="E32" s="51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58" t="s">
        <v>5</v>
      </c>
      <c r="B34" s="58"/>
      <c r="C34" s="58"/>
      <c r="D34" s="58"/>
      <c r="E34" s="58"/>
    </row>
    <row r="35" spans="1:5" x14ac:dyDescent="0.25">
      <c r="A35" s="51" t="s">
        <v>18</v>
      </c>
      <c r="B35" s="51"/>
      <c r="C35" s="51"/>
      <c r="D35" s="51"/>
      <c r="E35" s="51"/>
    </row>
    <row r="36" spans="1:5" ht="13.95" customHeight="1" x14ac:dyDescent="0.25">
      <c r="A36" s="59" t="s">
        <v>30</v>
      </c>
      <c r="B36" s="59"/>
      <c r="C36" s="59"/>
      <c r="D36" s="59"/>
      <c r="E36" s="5"/>
    </row>
    <row r="37" spans="1:5" x14ac:dyDescent="0.25">
      <c r="B37" s="57" t="s">
        <v>19</v>
      </c>
      <c r="C37" s="57"/>
      <c r="D37" s="57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ht="13.95" customHeight="1" x14ac:dyDescent="0.25">
      <c r="A39" s="60" t="s">
        <v>40</v>
      </c>
      <c r="B39" s="60"/>
      <c r="C39" s="60"/>
      <c r="D39" s="60"/>
      <c r="E39" s="5"/>
    </row>
    <row r="40" spans="1:5" x14ac:dyDescent="0.25">
      <c r="B40" s="57" t="s">
        <v>19</v>
      </c>
      <c r="C40" s="57"/>
      <c r="D40" s="57"/>
      <c r="E40" s="6" t="s">
        <v>6</v>
      </c>
    </row>
    <row r="43" spans="1:5" x14ac:dyDescent="0.25">
      <c r="A43" s="2" t="s">
        <v>36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9">
        <f>'2кв'!B49</f>
        <v>-26252.578000000001</v>
      </c>
    </row>
    <row r="46" spans="1:5" ht="15.6" x14ac:dyDescent="0.3">
      <c r="A46" s="20" t="s">
        <v>68</v>
      </c>
      <c r="B46" s="16"/>
    </row>
    <row r="47" spans="1:5" x14ac:dyDescent="0.25">
      <c r="A47" s="2" t="s">
        <v>37</v>
      </c>
      <c r="B47" s="18">
        <v>30176.43</v>
      </c>
    </row>
    <row r="48" spans="1:5" ht="27.6" x14ac:dyDescent="0.25">
      <c r="A48" s="37" t="s">
        <v>38</v>
      </c>
      <c r="B48" s="18">
        <f>E27</f>
        <v>30634.385000000002</v>
      </c>
    </row>
    <row r="49" spans="1:2" x14ac:dyDescent="0.25">
      <c r="A49" s="17" t="s">
        <v>39</v>
      </c>
      <c r="B49" s="19">
        <f>B45+B47-B48</f>
        <v>-26710.533000000003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6" zoomScaleNormal="100" zoomScaleSheetLayoutView="100" workbookViewId="0">
      <selection activeCell="C48" sqref="C48"/>
    </sheetView>
  </sheetViews>
  <sheetFormatPr defaultColWidth="9.109375" defaultRowHeight="13.8" x14ac:dyDescent="0.25"/>
  <cols>
    <col min="1" max="1" width="33.33203125" style="2" customWidth="1"/>
    <col min="2" max="2" width="19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1.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1" t="s">
        <v>69</v>
      </c>
      <c r="B3" s="61"/>
      <c r="C3" s="61"/>
      <c r="D3" s="61"/>
      <c r="E3" s="61"/>
    </row>
    <row r="4" spans="1:5" s="1" customFormat="1" ht="15.6" x14ac:dyDescent="0.3">
      <c r="A4" s="40" t="s">
        <v>13</v>
      </c>
      <c r="B4" s="4"/>
      <c r="C4" s="4"/>
      <c r="D4" s="4"/>
      <c r="E4" s="41" t="s">
        <v>70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35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2.25" customHeight="1" x14ac:dyDescent="0.25">
      <c r="A11" s="51" t="s">
        <v>25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23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x14ac:dyDescent="0.25">
      <c r="A15" s="51" t="s">
        <v>22</v>
      </c>
      <c r="B15" s="51"/>
      <c r="C15" s="51"/>
      <c r="D15" s="51"/>
      <c r="E15" s="51"/>
    </row>
    <row r="16" spans="1:5" x14ac:dyDescent="0.25">
      <c r="A16" s="53" t="s">
        <v>16</v>
      </c>
      <c r="B16" s="56"/>
      <c r="C16" s="56"/>
      <c r="D16" s="56"/>
      <c r="E16" s="56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ht="63" customHeight="1" x14ac:dyDescent="0.25">
      <c r="A18" s="51" t="s">
        <v>26</v>
      </c>
      <c r="B18" s="51"/>
      <c r="C18" s="51"/>
      <c r="D18" s="51"/>
      <c r="E18" s="51"/>
    </row>
    <row r="19" spans="1:8" ht="27.75" customHeight="1" x14ac:dyDescent="0.25">
      <c r="A19" s="52" t="s">
        <v>27</v>
      </c>
      <c r="B19" s="52"/>
      <c r="C19" s="52"/>
      <c r="D19" s="52"/>
      <c r="E19" s="52"/>
    </row>
    <row r="20" spans="1:8" x14ac:dyDescent="0.25">
      <c r="A20" s="52"/>
      <c r="B20" s="52"/>
      <c r="C20" s="52"/>
      <c r="D20" s="52"/>
      <c r="E20" s="52"/>
      <c r="F20" s="2">
        <v>385.1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47</v>
      </c>
      <c r="B22" s="9" t="s">
        <v>42</v>
      </c>
      <c r="C22" s="3" t="s">
        <v>4</v>
      </c>
      <c r="D22" s="3">
        <v>12.02</v>
      </c>
      <c r="E22" s="8">
        <f>D22*F20*G20</f>
        <v>13886.706</v>
      </c>
    </row>
    <row r="23" spans="1:8" ht="69" x14ac:dyDescent="0.25">
      <c r="A23" s="7" t="s">
        <v>58</v>
      </c>
      <c r="B23" s="9" t="s">
        <v>46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3.43</v>
      </c>
      <c r="E24" s="8">
        <f>D24*F20*G20</f>
        <v>3962.6790000000001</v>
      </c>
    </row>
    <row r="25" spans="1:8" ht="15.6" x14ac:dyDescent="0.25">
      <c r="A25" s="7" t="s">
        <v>32</v>
      </c>
      <c r="B25" s="9" t="s">
        <v>46</v>
      </c>
      <c r="C25" s="3" t="s">
        <v>33</v>
      </c>
      <c r="D25" s="22"/>
      <c r="E25" s="8">
        <v>0</v>
      </c>
    </row>
    <row r="26" spans="1:8" ht="15.6" x14ac:dyDescent="0.25">
      <c r="A26" s="35"/>
      <c r="B26" s="9"/>
      <c r="C26" s="3"/>
      <c r="D26" s="22"/>
      <c r="E26" s="8"/>
    </row>
    <row r="27" spans="1:8" s="14" customFormat="1" x14ac:dyDescent="0.25">
      <c r="A27" s="10" t="s">
        <v>29</v>
      </c>
      <c r="B27" s="11"/>
      <c r="C27" s="12"/>
      <c r="D27" s="12"/>
      <c r="E27" s="13">
        <f>SUM(E22:E26)</f>
        <v>20168.385000000002</v>
      </c>
    </row>
    <row r="28" spans="1:8" ht="42.75" customHeight="1" x14ac:dyDescent="0.25">
      <c r="A28" s="62" t="s">
        <v>93</v>
      </c>
      <c r="B28" s="62"/>
      <c r="C28" s="62"/>
      <c r="D28" s="62"/>
      <c r="E28" s="62"/>
    </row>
    <row r="29" spans="1:8" ht="30" customHeight="1" x14ac:dyDescent="0.25">
      <c r="A29" s="51" t="s">
        <v>21</v>
      </c>
      <c r="B29" s="51"/>
      <c r="C29" s="51"/>
      <c r="D29" s="51"/>
      <c r="E29" s="51"/>
    </row>
    <row r="30" spans="1:8" ht="13.95" customHeight="1" x14ac:dyDescent="0.25">
      <c r="A30" s="51" t="s">
        <v>20</v>
      </c>
      <c r="B30" s="51"/>
      <c r="C30" s="51"/>
      <c r="D30" s="51"/>
      <c r="E30" s="51"/>
      <c r="F30" s="14"/>
      <c r="G30" s="14"/>
      <c r="H30" s="15"/>
    </row>
    <row r="31" spans="1:8" ht="31.5" customHeight="1" x14ac:dyDescent="0.25">
      <c r="A31" s="51" t="s">
        <v>31</v>
      </c>
      <c r="B31" s="51"/>
      <c r="C31" s="51"/>
      <c r="D31" s="51"/>
      <c r="E31" s="51"/>
    </row>
    <row r="32" spans="1:8" x14ac:dyDescent="0.25">
      <c r="A32" s="51" t="s">
        <v>18</v>
      </c>
      <c r="B32" s="51"/>
      <c r="C32" s="51"/>
      <c r="D32" s="51"/>
      <c r="E32" s="51"/>
    </row>
    <row r="33" spans="1:5" x14ac:dyDescent="0.25">
      <c r="A33" s="43"/>
      <c r="B33" s="43"/>
      <c r="C33" s="43"/>
      <c r="D33" s="43"/>
      <c r="E33" s="43"/>
    </row>
    <row r="34" spans="1:5" x14ac:dyDescent="0.25">
      <c r="A34" s="58" t="s">
        <v>5</v>
      </c>
      <c r="B34" s="58"/>
      <c r="C34" s="58"/>
      <c r="D34" s="58"/>
      <c r="E34" s="58"/>
    </row>
    <row r="35" spans="1:5" x14ac:dyDescent="0.25">
      <c r="A35" s="51" t="s">
        <v>18</v>
      </c>
      <c r="B35" s="51"/>
      <c r="C35" s="51"/>
      <c r="D35" s="51"/>
      <c r="E35" s="51"/>
    </row>
    <row r="36" spans="1:5" ht="13.95" customHeight="1" x14ac:dyDescent="0.25">
      <c r="A36" s="59" t="s">
        <v>30</v>
      </c>
      <c r="B36" s="59"/>
      <c r="C36" s="59"/>
      <c r="D36" s="59"/>
      <c r="E36" s="5"/>
    </row>
    <row r="37" spans="1:5" x14ac:dyDescent="0.25">
      <c r="B37" s="57" t="s">
        <v>19</v>
      </c>
      <c r="C37" s="57"/>
      <c r="D37" s="57"/>
      <c r="E37" s="6" t="s">
        <v>6</v>
      </c>
    </row>
    <row r="38" spans="1:5" x14ac:dyDescent="0.25">
      <c r="A38" s="44"/>
      <c r="B38" s="44"/>
      <c r="C38" s="44"/>
      <c r="D38" s="44"/>
      <c r="E38" s="44"/>
    </row>
    <row r="39" spans="1:5" ht="13.95" customHeight="1" x14ac:dyDescent="0.25">
      <c r="A39" s="60" t="s">
        <v>40</v>
      </c>
      <c r="B39" s="60"/>
      <c r="C39" s="60"/>
      <c r="D39" s="60"/>
      <c r="E39" s="5"/>
    </row>
    <row r="40" spans="1:5" x14ac:dyDescent="0.25">
      <c r="B40" s="57" t="s">
        <v>19</v>
      </c>
      <c r="C40" s="57"/>
      <c r="D40" s="57"/>
      <c r="E40" s="6" t="s">
        <v>6</v>
      </c>
    </row>
    <row r="43" spans="1:5" x14ac:dyDescent="0.25">
      <c r="A43" s="2" t="s">
        <v>36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9">
        <f>'3кв'!B49</f>
        <v>-26710.533000000003</v>
      </c>
    </row>
    <row r="46" spans="1:5" ht="15.6" x14ac:dyDescent="0.3">
      <c r="A46" s="20" t="s">
        <v>68</v>
      </c>
      <c r="B46" s="16"/>
    </row>
    <row r="47" spans="1:5" x14ac:dyDescent="0.25">
      <c r="A47" s="2" t="s">
        <v>37</v>
      </c>
      <c r="B47" s="18">
        <v>32348.400000000001</v>
      </c>
    </row>
    <row r="48" spans="1:5" ht="27.6" x14ac:dyDescent="0.25">
      <c r="A48" s="42" t="s">
        <v>38</v>
      </c>
      <c r="B48" s="18">
        <f>E27</f>
        <v>20168.385000000002</v>
      </c>
    </row>
    <row r="49" spans="1:2" x14ac:dyDescent="0.25">
      <c r="A49" s="17" t="s">
        <v>39</v>
      </c>
      <c r="B49" s="19">
        <f>B45+B47-B48</f>
        <v>-14530.518000000004</v>
      </c>
    </row>
  </sheetData>
  <mergeCells count="29">
    <mergeCell ref="A35:E35"/>
    <mergeCell ref="A36:D36"/>
    <mergeCell ref="B37:D37"/>
    <mergeCell ref="A39:D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4" zoomScaleNormal="100" zoomScaleSheetLayoutView="100" workbookViewId="0">
      <selection activeCell="C7" sqref="C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3" t="s">
        <v>71</v>
      </c>
      <c r="B1" s="63"/>
      <c r="C1" s="63"/>
      <c r="D1" s="64"/>
    </row>
    <row r="2" spans="1:5" ht="15.6" x14ac:dyDescent="0.3">
      <c r="A2" s="65" t="s">
        <v>72</v>
      </c>
      <c r="B2" s="65"/>
      <c r="C2" s="65"/>
      <c r="D2" s="1"/>
    </row>
    <row r="3" spans="1:5" ht="15.6" x14ac:dyDescent="0.3">
      <c r="A3" s="65" t="s">
        <v>73</v>
      </c>
      <c r="B3" s="65"/>
      <c r="C3" s="65"/>
      <c r="D3" s="1"/>
    </row>
    <row r="4" spans="1:5" ht="15.6" x14ac:dyDescent="0.3">
      <c r="A4" s="63" t="s">
        <v>90</v>
      </c>
      <c r="B4" s="63"/>
      <c r="C4" s="63"/>
      <c r="D4" s="64"/>
    </row>
    <row r="5" spans="1:5" ht="15.6" x14ac:dyDescent="0.3">
      <c r="A5" s="66"/>
      <c r="B5" s="66"/>
      <c r="C5" s="66"/>
      <c r="D5" s="1"/>
    </row>
    <row r="6" spans="1:5" ht="15.6" x14ac:dyDescent="0.3">
      <c r="A6" s="1"/>
      <c r="B6" s="67" t="s">
        <v>74</v>
      </c>
      <c r="C6" s="68">
        <f>'1кв'!B46</f>
        <v>-22914.37</v>
      </c>
      <c r="D6" s="69"/>
    </row>
    <row r="7" spans="1:5" ht="15.6" x14ac:dyDescent="0.3">
      <c r="A7" s="1"/>
      <c r="B7" s="67" t="s">
        <v>91</v>
      </c>
      <c r="C7" s="68"/>
      <c r="D7" s="69"/>
    </row>
    <row r="8" spans="1:5" ht="15.6" x14ac:dyDescent="0.3">
      <c r="A8" s="70" t="s">
        <v>75</v>
      </c>
      <c r="B8" s="67" t="s">
        <v>76</v>
      </c>
      <c r="C8" s="71">
        <f>'1кв'!B48+'2кв'!B47+'3кв'!B47+'4кв'!B47</f>
        <v>114189.81</v>
      </c>
      <c r="D8" s="72"/>
    </row>
    <row r="9" spans="1:5" ht="15.6" x14ac:dyDescent="0.3">
      <c r="A9" s="27"/>
      <c r="B9" s="67" t="s">
        <v>77</v>
      </c>
      <c r="C9" s="73">
        <f>SUM(C8:C8)</f>
        <v>114189.81</v>
      </c>
      <c r="D9" s="69"/>
    </row>
    <row r="10" spans="1:5" ht="15.6" x14ac:dyDescent="0.3">
      <c r="A10" s="1"/>
      <c r="B10" s="74"/>
      <c r="C10" s="74"/>
      <c r="D10" s="75"/>
    </row>
    <row r="11" spans="1:5" ht="15.6" x14ac:dyDescent="0.3">
      <c r="A11" s="1" t="s">
        <v>78</v>
      </c>
      <c r="B11" s="21" t="s">
        <v>79</v>
      </c>
      <c r="C11" s="76">
        <f>'1кв'!E22+'2кв'!E22+'3кв'!E22+'4кв'!E22</f>
        <v>54068.04</v>
      </c>
      <c r="D11" s="75"/>
    </row>
    <row r="12" spans="1:5" ht="27.6" x14ac:dyDescent="0.3">
      <c r="A12" s="1"/>
      <c r="B12" s="7" t="s">
        <v>80</v>
      </c>
      <c r="C12" s="76">
        <f>'1кв'!E23+'2кв'!E23+'3кв'!E23+'4кв'!E23</f>
        <v>7130.2800000000007</v>
      </c>
      <c r="D12" s="75"/>
      <c r="E12" s="77"/>
    </row>
    <row r="13" spans="1:5" ht="15.6" x14ac:dyDescent="0.3">
      <c r="B13" s="7" t="s">
        <v>43</v>
      </c>
      <c r="C13" s="76">
        <f>'1кв'!E24+'2кв'!E24+'3кв'!E24+'4кв'!E24</f>
        <v>15550.338</v>
      </c>
      <c r="D13" s="75"/>
    </row>
    <row r="14" spans="1:5" ht="15.6" x14ac:dyDescent="0.3">
      <c r="A14" s="1"/>
      <c r="B14" s="7" t="s">
        <v>32</v>
      </c>
      <c r="C14" s="76">
        <f>'1кв'!E25+'2кв'!E25+'3кв'!E25+'4кв'!E25</f>
        <v>500</v>
      </c>
      <c r="D14" s="75"/>
    </row>
    <row r="15" spans="1:5" ht="15.6" x14ac:dyDescent="0.3">
      <c r="A15" s="1"/>
      <c r="B15" s="78" t="s">
        <v>92</v>
      </c>
      <c r="C15" s="76">
        <f>3*197.1</f>
        <v>591.29999999999995</v>
      </c>
      <c r="D15" s="75"/>
    </row>
    <row r="16" spans="1:5" ht="15.6" x14ac:dyDescent="0.3">
      <c r="A16" s="1"/>
      <c r="B16" s="79" t="s">
        <v>81</v>
      </c>
      <c r="C16" s="80">
        <f>SUM(C17:C18)</f>
        <v>27966</v>
      </c>
      <c r="D16" s="75"/>
    </row>
    <row r="17" spans="1:5" ht="15.6" x14ac:dyDescent="0.3">
      <c r="A17" s="1"/>
      <c r="B17" s="7" t="s">
        <v>60</v>
      </c>
      <c r="C17" s="8">
        <f>'2кв'!E26</f>
        <v>18000</v>
      </c>
      <c r="D17" s="75"/>
    </row>
    <row r="18" spans="1:5" ht="15.6" x14ac:dyDescent="0.3">
      <c r="A18" s="1"/>
      <c r="B18" s="35" t="s">
        <v>65</v>
      </c>
      <c r="C18" s="8">
        <f>'3кв'!E26</f>
        <v>9966</v>
      </c>
      <c r="D18" s="75"/>
    </row>
    <row r="19" spans="1:5" ht="15.6" x14ac:dyDescent="0.3">
      <c r="A19" s="1"/>
      <c r="B19" s="81" t="s">
        <v>82</v>
      </c>
      <c r="C19" s="82">
        <f>SUM(C11:C16)</f>
        <v>105805.958</v>
      </c>
      <c r="D19" s="75"/>
      <c r="E19" s="77"/>
    </row>
    <row r="20" spans="1:5" ht="15.6" x14ac:dyDescent="0.3">
      <c r="A20" s="1"/>
      <c r="B20" s="83" t="s">
        <v>83</v>
      </c>
      <c r="C20" s="82">
        <f>C6+C9-C19</f>
        <v>-14530.517999999996</v>
      </c>
      <c r="D20" s="75"/>
    </row>
    <row r="21" spans="1:5" ht="15.6" x14ac:dyDescent="0.3">
      <c r="A21" s="1"/>
      <c r="B21" s="70"/>
      <c r="C21" s="70"/>
      <c r="D21" s="75"/>
    </row>
    <row r="22" spans="1:5" ht="15.6" x14ac:dyDescent="0.3">
      <c r="A22" s="1"/>
      <c r="B22" s="70"/>
      <c r="C22" s="70"/>
      <c r="D22" s="75"/>
    </row>
    <row r="23" spans="1:5" ht="15.6" x14ac:dyDescent="0.3">
      <c r="A23" s="1"/>
      <c r="B23" s="70"/>
      <c r="C23" s="70"/>
      <c r="D23" s="75"/>
    </row>
    <row r="24" spans="1:5" ht="15.6" x14ac:dyDescent="0.3">
      <c r="A24" s="70" t="s">
        <v>84</v>
      </c>
      <c r="C24" s="70"/>
      <c r="D24" s="75"/>
    </row>
    <row r="25" spans="1:5" ht="15.6" x14ac:dyDescent="0.3">
      <c r="A25" s="1"/>
      <c r="B25" s="70"/>
      <c r="C25" s="70"/>
      <c r="D25" s="75"/>
    </row>
    <row r="26" spans="1:5" ht="15.6" x14ac:dyDescent="0.3">
      <c r="A26" s="1"/>
      <c r="B26" s="70"/>
      <c r="C26" s="70"/>
      <c r="D26" s="75"/>
    </row>
    <row r="27" spans="1:5" ht="15.6" x14ac:dyDescent="0.3">
      <c r="A27" s="1" t="s">
        <v>85</v>
      </c>
      <c r="B27" s="70" t="s">
        <v>86</v>
      </c>
      <c r="C27" s="70"/>
      <c r="D27" s="75"/>
    </row>
    <row r="28" spans="1:5" ht="15.6" x14ac:dyDescent="0.3">
      <c r="A28" s="1"/>
      <c r="B28" s="70" t="s">
        <v>87</v>
      </c>
      <c r="C28" s="70"/>
      <c r="D28" s="75"/>
    </row>
    <row r="29" spans="1:5" ht="15.6" x14ac:dyDescent="0.3">
      <c r="A29" s="1"/>
      <c r="B29" s="70" t="s">
        <v>88</v>
      </c>
      <c r="C29" s="70"/>
      <c r="D29" s="75"/>
    </row>
    <row r="30" spans="1:5" ht="15.6" x14ac:dyDescent="0.3">
      <c r="A30" s="1"/>
      <c r="B30" s="70"/>
      <c r="C30" s="70"/>
      <c r="D30" s="75"/>
    </row>
    <row r="31" spans="1:5" ht="15.6" x14ac:dyDescent="0.3">
      <c r="A31" s="1"/>
      <c r="B31" s="70"/>
      <c r="C31" s="70"/>
      <c r="D31" s="75"/>
    </row>
    <row r="32" spans="1:5" ht="15.6" x14ac:dyDescent="0.3">
      <c r="A32" s="66" t="s">
        <v>89</v>
      </c>
      <c r="B32" s="66"/>
      <c r="C32" s="66"/>
      <c r="D32" s="75"/>
    </row>
    <row r="33" spans="1:4" ht="15.6" x14ac:dyDescent="0.3">
      <c r="A33" s="1"/>
      <c r="B33" s="70"/>
      <c r="C33" s="70"/>
      <c r="D33" s="75"/>
    </row>
    <row r="34" spans="1:4" ht="15.6" x14ac:dyDescent="0.3">
      <c r="A34" s="1"/>
      <c r="B34" s="70"/>
      <c r="C34" s="70"/>
      <c r="D34" s="75"/>
    </row>
    <row r="35" spans="1:4" ht="15.6" x14ac:dyDescent="0.3">
      <c r="A35" s="1"/>
      <c r="B35" s="70"/>
      <c r="C35" s="70"/>
      <c r="D35" s="75"/>
    </row>
    <row r="36" spans="1:4" ht="15.6" x14ac:dyDescent="0.3">
      <c r="A36" s="1"/>
      <c r="B36" s="70"/>
      <c r="C36" s="70"/>
      <c r="D36" s="75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2021-03-12T12:45:25Z</dcterms:modified>
</cp:coreProperties>
</file>