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8" windowWidth="14808" windowHeight="8016" activeTab="4"/>
  </bookViews>
  <sheets>
    <sheet name="1кв" sheetId="14" r:id="rId1"/>
    <sheet name="2кв" sheetId="15" r:id="rId2"/>
    <sheet name="3кв" sheetId="16" r:id="rId3"/>
    <sheet name="4кв" sheetId="17" r:id="rId4"/>
    <sheet name="отчет" sheetId="18" r:id="rId5"/>
  </sheets>
  <definedNames>
    <definedName name="_xlnm.Print_Area" localSheetId="0">'1кв'!$A$1:$E$49</definedName>
    <definedName name="_xlnm.Print_Area" localSheetId="1">'2кв'!$A$1:$E$49</definedName>
    <definedName name="_xlnm.Print_Area" localSheetId="2">'3кв'!$A$1:$E$50</definedName>
    <definedName name="_xlnm.Print_Area" localSheetId="3">'4кв'!$A$1:$E$49</definedName>
    <definedName name="_xlnm.Print_Area" localSheetId="4">отчет!$A$1:$C$34</definedName>
  </definedNames>
  <calcPr calcId="145621"/>
</workbook>
</file>

<file path=xl/calcChain.xml><?xml version="1.0" encoding="utf-8"?>
<calcChain xmlns="http://schemas.openxmlformats.org/spreadsheetml/2006/main">
  <c r="E26" i="17" l="1"/>
  <c r="C12" i="18"/>
  <c r="C13" i="18"/>
  <c r="C14" i="18"/>
  <c r="C15" i="18"/>
  <c r="C11" i="18"/>
  <c r="C16" i="18"/>
  <c r="C18" i="18"/>
  <c r="C8" i="18"/>
  <c r="C9" i="18" s="1"/>
  <c r="C6" i="18"/>
  <c r="C17" i="18"/>
  <c r="B44" i="17"/>
  <c r="E27" i="17"/>
  <c r="E25" i="17"/>
  <c r="E23" i="17"/>
  <c r="E22" i="17"/>
  <c r="C19" i="18" l="1"/>
  <c r="C20" i="18" s="1"/>
  <c r="E28" i="17"/>
  <c r="B47" i="17" s="1"/>
  <c r="B48" i="17" s="1"/>
  <c r="B45" i="16"/>
  <c r="E29" i="16"/>
  <c r="E28" i="16"/>
  <c r="E25" i="16"/>
  <c r="E23" i="16"/>
  <c r="E22" i="16"/>
  <c r="B48" i="16" s="1"/>
  <c r="B49" i="16" l="1"/>
  <c r="E28" i="15"/>
  <c r="E23" i="15"/>
  <c r="B44" i="15"/>
  <c r="E25" i="15"/>
  <c r="D22" i="15"/>
  <c r="E22" i="15" s="1"/>
  <c r="B47" i="15" l="1"/>
  <c r="B48" i="15" s="1"/>
  <c r="E28" i="14"/>
  <c r="D22" i="14" l="1"/>
  <c r="E25" i="14" l="1"/>
  <c r="E22" i="14"/>
  <c r="B47" i="14" l="1"/>
  <c r="B48" i="14" l="1"/>
</calcChain>
</file>

<file path=xl/sharedStrings.xml><?xml version="1.0" encoding="utf-8"?>
<sst xmlns="http://schemas.openxmlformats.org/spreadsheetml/2006/main" count="275" uniqueCount="94">
  <si>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</si>
  <si>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</si>
  <si>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</si>
  <si>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</si>
  <si>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</si>
  <si>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</si>
  <si>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</si>
  <si>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</si>
  <si>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</si>
  <si>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</si>
  <si>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</si>
  <si>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</si>
  <si>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</si>
  <si>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</si>
  <si>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</si>
  <si>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</si>
  <si>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</si>
  <si>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</si>
  <si>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</si>
  <si>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</si>
  <si>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</si>
  <si>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</si>
  <si>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Услуги по дератизации и дезинфекции</t>
  </si>
  <si>
    <t>По заявке собственников или 4 раза в год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</si>
  <si>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</si>
  <si>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</si>
  <si>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</si>
  <si>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г. Россошь, ул.Юбилейная,3а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</si>
  <si>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№29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</si>
  <si>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№3а,</t>
    </r>
    <r>
      <rPr>
        <sz val="11"/>
        <color theme="1"/>
        <rFont val="Times New Roman"/>
        <family val="1"/>
        <charset val="204"/>
      </rPr>
      <t xml:space="preserve">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ул.Юбилейная</t>
    </r>
  </si>
  <si>
    <t>Стоимость материалов</t>
  </si>
  <si>
    <t>руб.</t>
  </si>
  <si>
    <t>Итого расходов:</t>
  </si>
  <si>
    <t>Исполнитель - ООО ЖКХ "Локомотив", в лице директора  Шевченко Г. А.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</si>
  <si>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</si>
  <si>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</si>
  <si>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</si>
  <si>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</si>
  <si>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Общая площадь квартир - 1054м2</t>
  </si>
  <si>
    <t>Работы по содержанию и тек. ремонту</t>
  </si>
  <si>
    <t xml:space="preserve">Общехозяйственные расходы 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</si>
  <si>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Герасименко Галины Васильевны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</si>
  <si>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№13,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б/н от 10.09.2017 г.</t>
    </r>
  </si>
  <si>
    <t>1 квартал</t>
  </si>
  <si>
    <t>Остаток на начало квартала</t>
  </si>
  <si>
    <t>определена приложением № 9 к договору</t>
  </si>
  <si>
    <t>Заказчик - Собственники МКД, в лице председателя совета дома Герасименко Г.В.</t>
  </si>
  <si>
    <t xml:space="preserve">Услуги по содержанию многоквартирного дома </t>
  </si>
  <si>
    <t>за  1 квартал 2020г.</t>
  </si>
  <si>
    <t>"31" 03  2020 г.</t>
  </si>
  <si>
    <t>Обработка подъездов хлорсодержащими растворами  протирка перил, почт.ящиков, замков ежедневно</t>
  </si>
  <si>
    <t>с 26.03 по 31.03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</si>
  <si>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пятьдесят тысяч сто девяносто девять рублей 52 копейки</t>
    </r>
  </si>
  <si>
    <t>Предъявлено населению  68992</t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</si>
  <si>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</si>
  <si>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</si>
  <si>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06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 пятьдесят одна тысяча девятьсот тридцать семь рублей 70 копеек</t>
    </r>
  </si>
  <si>
    <t>Предъявлено населению  68990,46</t>
  </si>
  <si>
    <t>за  2 квартал 2020г.</t>
  </si>
  <si>
    <t>"30" 06  2020 г.</t>
  </si>
  <si>
    <t>за  3 квартал 2020г.</t>
  </si>
  <si>
    <t>"30" 09  2020 г.</t>
  </si>
  <si>
    <t>3 квартал</t>
  </si>
  <si>
    <t>Поверка ОПУ ТЭ</t>
  </si>
  <si>
    <t>июль</t>
  </si>
  <si>
    <t>ч/час</t>
  </si>
  <si>
    <t>ремонт балконных плит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</si>
  <si>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07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09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 семьдесят шесть тысяч шестьсот девяносто пять рублей 51 копейка</t>
    </r>
  </si>
  <si>
    <t>за 4 квартал 2020 года</t>
  </si>
  <si>
    <t>"31" 12 2020 г.</t>
  </si>
  <si>
    <t>4 квартал</t>
  </si>
  <si>
    <t>Частичный ремонт кровли</t>
  </si>
  <si>
    <t>декабрь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</si>
  <si>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</si>
  <si>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</si>
  <si>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</si>
  <si>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</si>
  <si>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</si>
  <si>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</si>
  <si>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</si>
  <si>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</si>
  <si>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</si>
  <si>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</si>
  <si>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</si>
  <si>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</si>
  <si>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</si>
  <si>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</si>
  <si>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Перечень предлагаемых работ на 2021 год.</t>
  </si>
  <si>
    <t>Предложение по структуре тарифа на 2021 год.</t>
  </si>
  <si>
    <t>Председатель совета дома_____________________________________________</t>
  </si>
  <si>
    <t>по ж.д. ул.Юбилейная, д.3а</t>
  </si>
  <si>
    <t>Начислено всего 275963,38</t>
  </si>
  <si>
    <t>Непредвиденные работы 28ч/ч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</si>
  <si>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10 2020 г</t>
    </r>
    <r>
      <rPr>
        <sz val="11"/>
        <color theme="1"/>
        <rFont val="Times New Roman"/>
        <family val="1"/>
        <charset val="204"/>
      </rPr>
      <t>. по "31</t>
    </r>
    <r>
      <rPr>
        <u/>
        <sz val="11"/>
        <color theme="1"/>
        <rFont val="Times New Roman"/>
        <family val="1"/>
        <charset val="204"/>
      </rPr>
      <t>" 12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пятьдесят пять тысяч шестьсот четырнадцать рублей 44 копейки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</si>
</sst>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#,##0.00\ _₽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0" fontId="7" fillId="0" borderId="0" xfId="0" applyFont="1"/>
    <xf numFmtId="0" fontId="3" fillId="0" borderId="0" xfId="0" applyFont="1" applyAlignment="1"/>
    <xf numFmtId="43" fontId="4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3" fontId="4" fillId="0" borderId="3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2" fillId="0" borderId="0" xfId="0" applyFont="1" applyAlignment="1">
      <alignment horizontal="left" wrapText="1"/>
    </xf>
    <xf numFmtId="0" fontId="2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0" fillId="0" borderId="6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12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5" fontId="7" fillId="0" borderId="1" xfId="1" applyNumberFormat="1" applyFont="1" applyBorder="1" applyAlignment="1">
      <alignment horizontal="center"/>
    </xf>
    <xf numFmtId="4" fontId="13" fillId="0" borderId="0" xfId="0" applyNumberFormat="1" applyFont="1"/>
    <xf numFmtId="0" fontId="3" fillId="0" borderId="0" xfId="0" applyFont="1" applyAlignment="1">
      <alignment horizontal="left"/>
    </xf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165" fontId="7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0" borderId="3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2" fontId="7" fillId="0" borderId="1" xfId="1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16" zoomScaleNormal="100" zoomScaleSheetLayoutView="100" workbookViewId="0">
      <selection activeCell="B45" sqref="B45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2" style="2" bestFit="1" customWidth="1"/>
    <col min="9" max="16384" width="9.109375" style="2"/>
  </cols>
  <sheetData>
    <row r="1" spans="1:5" ht="15.6" x14ac:dyDescent="0.25">
      <c r="A1" s="44" t="s">
        <v>11</v>
      </c>
      <c r="B1" s="44"/>
      <c r="C1" s="44"/>
      <c r="D1" s="44"/>
      <c r="E1" s="44"/>
    </row>
    <row r="2" spans="1:5" ht="30.75" customHeight="1" x14ac:dyDescent="0.3">
      <c r="A2" s="45" t="s">
        <v>12</v>
      </c>
      <c r="B2" s="46"/>
      <c r="C2" s="46"/>
      <c r="D2" s="46"/>
      <c r="E2" s="46"/>
    </row>
    <row r="3" spans="1:5" ht="15.6" x14ac:dyDescent="0.3">
      <c r="A3" s="45" t="s">
        <v>48</v>
      </c>
      <c r="B3" s="45"/>
      <c r="C3" s="45"/>
      <c r="D3" s="45"/>
      <c r="E3" s="45"/>
    </row>
    <row r="4" spans="1:5" s="1" customFormat="1" ht="15.6" x14ac:dyDescent="0.3">
      <c r="A4" s="32" t="s">
        <v>13</v>
      </c>
      <c r="B4" s="28"/>
      <c r="C4" s="28"/>
      <c r="D4" s="51" t="s">
        <v>49</v>
      </c>
      <c r="E4" s="51"/>
    </row>
    <row r="5" spans="1:5" x14ac:dyDescent="0.25">
      <c r="A5" s="22"/>
      <c r="B5" s="4"/>
      <c r="C5" s="4"/>
      <c r="D5" s="4"/>
      <c r="E5" s="4"/>
    </row>
    <row r="6" spans="1:5" x14ac:dyDescent="0.25">
      <c r="A6" s="47" t="s">
        <v>0</v>
      </c>
      <c r="B6" s="47"/>
      <c r="C6" s="47"/>
      <c r="D6" s="47"/>
      <c r="E6" s="47"/>
    </row>
    <row r="7" spans="1:5" x14ac:dyDescent="0.25">
      <c r="A7" s="48" t="s">
        <v>27</v>
      </c>
      <c r="B7" s="48"/>
      <c r="C7" s="48"/>
      <c r="D7" s="48"/>
      <c r="E7" s="48"/>
    </row>
    <row r="8" spans="1:5" x14ac:dyDescent="0.25">
      <c r="A8" s="42" t="s">
        <v>1</v>
      </c>
      <c r="B8" s="42"/>
      <c r="C8" s="42"/>
      <c r="D8" s="42"/>
      <c r="E8" s="42"/>
    </row>
    <row r="9" spans="1:5" x14ac:dyDescent="0.25">
      <c r="A9" s="47" t="s">
        <v>41</v>
      </c>
      <c r="B9" s="47"/>
      <c r="C9" s="47"/>
      <c r="D9" s="47"/>
      <c r="E9" s="47"/>
    </row>
    <row r="10" spans="1:5" ht="24" customHeight="1" x14ac:dyDescent="0.25">
      <c r="A10" s="49" t="s">
        <v>14</v>
      </c>
      <c r="B10" s="50"/>
      <c r="C10" s="50"/>
      <c r="D10" s="50"/>
      <c r="E10" s="50"/>
    </row>
    <row r="11" spans="1:5" ht="25.5" customHeight="1" x14ac:dyDescent="0.25">
      <c r="A11" s="47" t="s">
        <v>42</v>
      </c>
      <c r="B11" s="47"/>
      <c r="C11" s="47"/>
      <c r="D11" s="47"/>
      <c r="E11" s="47"/>
    </row>
    <row r="12" spans="1:5" x14ac:dyDescent="0.25">
      <c r="A12" s="42" t="s">
        <v>15</v>
      </c>
      <c r="B12" s="43"/>
      <c r="C12" s="43"/>
      <c r="D12" s="43"/>
      <c r="E12" s="43"/>
    </row>
    <row r="13" spans="1:5" x14ac:dyDescent="0.25">
      <c r="A13" s="47" t="s">
        <v>24</v>
      </c>
      <c r="B13" s="47"/>
      <c r="C13" s="47"/>
      <c r="D13" s="47"/>
      <c r="E13" s="47"/>
    </row>
    <row r="14" spans="1:5" ht="11.25" customHeight="1" x14ac:dyDescent="0.25">
      <c r="A14" s="42" t="s">
        <v>2</v>
      </c>
      <c r="B14" s="43"/>
      <c r="C14" s="43"/>
      <c r="D14" s="43"/>
      <c r="E14" s="43"/>
    </row>
    <row r="15" spans="1:5" x14ac:dyDescent="0.25">
      <c r="A15" s="47" t="s">
        <v>25</v>
      </c>
      <c r="B15" s="47"/>
      <c r="C15" s="47"/>
      <c r="D15" s="47"/>
      <c r="E15" s="47"/>
    </row>
    <row r="16" spans="1:5" ht="10.5" customHeight="1" x14ac:dyDescent="0.25">
      <c r="A16" s="42" t="s">
        <v>16</v>
      </c>
      <c r="B16" s="43"/>
      <c r="C16" s="43"/>
      <c r="D16" s="43"/>
      <c r="E16" s="43"/>
    </row>
    <row r="17" spans="1:8" ht="30.75" customHeight="1" x14ac:dyDescent="0.25">
      <c r="A17" s="47" t="s">
        <v>17</v>
      </c>
      <c r="B17" s="47"/>
      <c r="C17" s="47"/>
      <c r="D17" s="47"/>
      <c r="E17" s="47"/>
    </row>
    <row r="18" spans="1:8" ht="63.75" customHeight="1" x14ac:dyDescent="0.25">
      <c r="A18" s="47" t="s">
        <v>28</v>
      </c>
      <c r="B18" s="47"/>
      <c r="C18" s="47"/>
      <c r="D18" s="47"/>
      <c r="E18" s="47"/>
    </row>
    <row r="19" spans="1:8" ht="33.75" customHeight="1" x14ac:dyDescent="0.25">
      <c r="A19" s="53" t="s">
        <v>29</v>
      </c>
      <c r="B19" s="53"/>
      <c r="C19" s="53"/>
      <c r="D19" s="53"/>
      <c r="E19" s="53"/>
    </row>
    <row r="20" spans="1:8" x14ac:dyDescent="0.25">
      <c r="A20" s="53"/>
      <c r="B20" s="53"/>
      <c r="C20" s="53"/>
      <c r="D20" s="53"/>
      <c r="E20" s="53"/>
      <c r="F20" s="2">
        <v>1054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3">
      <c r="A22" s="18" t="s">
        <v>47</v>
      </c>
      <c r="B22" s="8" t="s">
        <v>45</v>
      </c>
      <c r="C22" s="3" t="s">
        <v>4</v>
      </c>
      <c r="D22" s="3">
        <f>12.35</f>
        <v>12.35</v>
      </c>
      <c r="E22" s="7">
        <f>D22*F20*G20</f>
        <v>39050.699999999997</v>
      </c>
      <c r="H22" s="15"/>
    </row>
    <row r="23" spans="1:8" ht="55.2" x14ac:dyDescent="0.25">
      <c r="A23" s="6" t="s">
        <v>50</v>
      </c>
      <c r="B23" s="33" t="s">
        <v>51</v>
      </c>
      <c r="C23" s="3" t="s">
        <v>4</v>
      </c>
      <c r="D23" s="3"/>
      <c r="E23" s="7">
        <v>173.28</v>
      </c>
      <c r="H23" s="15"/>
    </row>
    <row r="24" spans="1:8" ht="39.6" x14ac:dyDescent="0.25">
      <c r="A24" s="6" t="s">
        <v>22</v>
      </c>
      <c r="B24" s="8" t="s">
        <v>23</v>
      </c>
      <c r="C24" s="3" t="s">
        <v>4</v>
      </c>
      <c r="D24" s="3">
        <v>0</v>
      </c>
      <c r="E24" s="7">
        <v>309.66000000000003</v>
      </c>
      <c r="H24" s="15"/>
    </row>
    <row r="25" spans="1:8" x14ac:dyDescent="0.25">
      <c r="A25" s="6" t="s">
        <v>40</v>
      </c>
      <c r="B25" s="8" t="s">
        <v>26</v>
      </c>
      <c r="C25" s="3" t="s">
        <v>4</v>
      </c>
      <c r="D25" s="3">
        <v>3.3</v>
      </c>
      <c r="E25" s="7">
        <f>D25*F20*G20</f>
        <v>10434.599999999999</v>
      </c>
      <c r="H25" s="15"/>
    </row>
    <row r="26" spans="1:8" ht="15.6" x14ac:dyDescent="0.25">
      <c r="A26" s="6" t="s">
        <v>30</v>
      </c>
      <c r="B26" s="8" t="s">
        <v>43</v>
      </c>
      <c r="C26" s="3" t="s">
        <v>31</v>
      </c>
      <c r="D26" s="19"/>
      <c r="E26" s="7">
        <v>231.28</v>
      </c>
      <c r="H26" s="15"/>
    </row>
    <row r="27" spans="1:8" ht="15.6" x14ac:dyDescent="0.25">
      <c r="A27" s="20"/>
      <c r="B27" s="24"/>
      <c r="C27" s="25"/>
      <c r="D27" s="26"/>
      <c r="E27" s="27"/>
      <c r="H27" s="15"/>
    </row>
    <row r="28" spans="1:8" s="13" customFormat="1" x14ac:dyDescent="0.25">
      <c r="A28" s="9" t="s">
        <v>32</v>
      </c>
      <c r="B28" s="10"/>
      <c r="C28" s="11"/>
      <c r="D28" s="11"/>
      <c r="E28" s="12">
        <f>SUM(E22:E27)</f>
        <v>50199.519999999997</v>
      </c>
    </row>
    <row r="30" spans="1:8" ht="28.5" customHeight="1" x14ac:dyDescent="0.25">
      <c r="A30" s="47" t="s">
        <v>52</v>
      </c>
      <c r="B30" s="47"/>
      <c r="C30" s="47"/>
      <c r="D30" s="47"/>
      <c r="E30" s="47"/>
    </row>
    <row r="31" spans="1:8" ht="30" customHeight="1" x14ac:dyDescent="0.25">
      <c r="A31" s="47" t="s">
        <v>21</v>
      </c>
      <c r="B31" s="47"/>
      <c r="C31" s="47"/>
      <c r="D31" s="47"/>
      <c r="E31" s="47"/>
    </row>
    <row r="32" spans="1:8" x14ac:dyDescent="0.25">
      <c r="A32" s="47" t="s">
        <v>20</v>
      </c>
      <c r="B32" s="47"/>
      <c r="C32" s="47"/>
      <c r="D32" s="47"/>
      <c r="E32" s="47"/>
    </row>
    <row r="33" spans="1:5" ht="28.5" customHeight="1" x14ac:dyDescent="0.25">
      <c r="A33" s="47" t="s">
        <v>34</v>
      </c>
      <c r="B33" s="47"/>
      <c r="C33" s="47"/>
      <c r="D33" s="47"/>
      <c r="E33" s="47"/>
    </row>
    <row r="34" spans="1:5" x14ac:dyDescent="0.25">
      <c r="A34" s="47" t="s">
        <v>18</v>
      </c>
      <c r="B34" s="47"/>
      <c r="C34" s="47"/>
      <c r="D34" s="47"/>
      <c r="E34" s="47"/>
    </row>
    <row r="35" spans="1:5" x14ac:dyDescent="0.25">
      <c r="A35" s="52" t="s">
        <v>5</v>
      </c>
      <c r="B35" s="52"/>
      <c r="C35" s="52"/>
      <c r="D35" s="52"/>
      <c r="E35" s="52"/>
    </row>
    <row r="36" spans="1:5" x14ac:dyDescent="0.25">
      <c r="A36" s="47" t="s">
        <v>18</v>
      </c>
      <c r="B36" s="47"/>
      <c r="C36" s="47"/>
      <c r="D36" s="47"/>
      <c r="E36" s="47"/>
    </row>
    <row r="37" spans="1:5" x14ac:dyDescent="0.25">
      <c r="A37" s="54" t="s">
        <v>33</v>
      </c>
      <c r="B37" s="54"/>
      <c r="C37" s="54"/>
      <c r="D37" s="54"/>
      <c r="E37" s="54"/>
    </row>
    <row r="38" spans="1:5" x14ac:dyDescent="0.25">
      <c r="B38" s="55" t="s">
        <v>19</v>
      </c>
      <c r="C38" s="55"/>
      <c r="D38" s="55"/>
      <c r="E38" s="5" t="s">
        <v>6</v>
      </c>
    </row>
    <row r="39" spans="1:5" x14ac:dyDescent="0.25">
      <c r="A39" s="21"/>
      <c r="B39" s="21"/>
      <c r="C39" s="21"/>
      <c r="D39" s="21"/>
      <c r="E39" s="21"/>
    </row>
    <row r="40" spans="1:5" x14ac:dyDescent="0.25">
      <c r="A40" s="54" t="s">
        <v>46</v>
      </c>
      <c r="B40" s="54"/>
      <c r="C40" s="54"/>
      <c r="D40" s="54"/>
      <c r="E40" s="54"/>
    </row>
    <row r="41" spans="1:5" x14ac:dyDescent="0.25">
      <c r="B41" s="55" t="s">
        <v>19</v>
      </c>
      <c r="C41" s="55"/>
      <c r="D41" s="55"/>
      <c r="E41" s="5" t="s">
        <v>6</v>
      </c>
    </row>
    <row r="42" spans="1:5" x14ac:dyDescent="0.25">
      <c r="A42" s="2" t="s">
        <v>38</v>
      </c>
    </row>
    <row r="43" spans="1:5" x14ac:dyDescent="0.25">
      <c r="A43" s="13" t="s">
        <v>35</v>
      </c>
    </row>
    <row r="44" spans="1:5" x14ac:dyDescent="0.25">
      <c r="A44" s="2" t="s">
        <v>44</v>
      </c>
      <c r="B44" s="16">
        <v>-26642.34</v>
      </c>
    </row>
    <row r="45" spans="1:5" ht="15.6" x14ac:dyDescent="0.3">
      <c r="A45" s="23" t="s">
        <v>53</v>
      </c>
      <c r="B45" s="14"/>
    </row>
    <row r="46" spans="1:5" x14ac:dyDescent="0.25">
      <c r="A46" s="2" t="s">
        <v>36</v>
      </c>
      <c r="B46" s="17">
        <v>67839.11</v>
      </c>
    </row>
    <row r="47" spans="1:5" ht="27.6" x14ac:dyDescent="0.25">
      <c r="A47" s="23" t="s">
        <v>39</v>
      </c>
      <c r="B47" s="17">
        <f>E28</f>
        <v>50199.519999999997</v>
      </c>
    </row>
    <row r="48" spans="1:5" x14ac:dyDescent="0.25">
      <c r="A48" s="13" t="s">
        <v>37</v>
      </c>
      <c r="B48" s="16">
        <f>B44+B46-B47</f>
        <v>-9002.7499999999927</v>
      </c>
    </row>
    <row r="49" spans="2:2" x14ac:dyDescent="0.25">
      <c r="B49" s="15"/>
    </row>
  </sheetData>
  <mergeCells count="30">
    <mergeCell ref="A36:E36"/>
    <mergeCell ref="A37:E37"/>
    <mergeCell ref="B38:D38"/>
    <mergeCell ref="A40:E40"/>
    <mergeCell ref="B41:D41"/>
    <mergeCell ref="A35:E35"/>
    <mergeCell ref="A15:E15"/>
    <mergeCell ref="A16:E16"/>
    <mergeCell ref="A17:E17"/>
    <mergeCell ref="A18:E18"/>
    <mergeCell ref="A19:E19"/>
    <mergeCell ref="A20:E20"/>
    <mergeCell ref="A30:E30"/>
    <mergeCell ref="A31:E31"/>
    <mergeCell ref="A32:E32"/>
    <mergeCell ref="A33:E33"/>
    <mergeCell ref="A34:E34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D4:E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19" zoomScaleNormal="100" zoomScaleSheetLayoutView="100" workbookViewId="0">
      <selection activeCell="A30" sqref="A30:E30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2" style="2" bestFit="1" customWidth="1"/>
    <col min="9" max="16384" width="9.109375" style="2"/>
  </cols>
  <sheetData>
    <row r="1" spans="1:5" ht="15.6" x14ac:dyDescent="0.25">
      <c r="A1" s="44" t="s">
        <v>11</v>
      </c>
      <c r="B1" s="44"/>
      <c r="C1" s="44"/>
      <c r="D1" s="44"/>
      <c r="E1" s="44"/>
    </row>
    <row r="2" spans="1:5" ht="30.75" customHeight="1" x14ac:dyDescent="0.3">
      <c r="A2" s="45" t="s">
        <v>12</v>
      </c>
      <c r="B2" s="46"/>
      <c r="C2" s="46"/>
      <c r="D2" s="46"/>
      <c r="E2" s="46"/>
    </row>
    <row r="3" spans="1:5" ht="15.6" x14ac:dyDescent="0.3">
      <c r="A3" s="45" t="s">
        <v>58</v>
      </c>
      <c r="B3" s="45"/>
      <c r="C3" s="45"/>
      <c r="D3" s="45"/>
      <c r="E3" s="45"/>
    </row>
    <row r="4" spans="1:5" s="1" customFormat="1" ht="15.6" x14ac:dyDescent="0.3">
      <c r="A4" s="32" t="s">
        <v>13</v>
      </c>
      <c r="B4" s="28"/>
      <c r="C4" s="28"/>
      <c r="D4" s="51" t="s">
        <v>59</v>
      </c>
      <c r="E4" s="51"/>
    </row>
    <row r="5" spans="1:5" x14ac:dyDescent="0.25">
      <c r="A5" s="30"/>
      <c r="B5" s="4"/>
      <c r="C5" s="4"/>
      <c r="D5" s="4"/>
      <c r="E5" s="4"/>
    </row>
    <row r="6" spans="1:5" x14ac:dyDescent="0.25">
      <c r="A6" s="47" t="s">
        <v>0</v>
      </c>
      <c r="B6" s="47"/>
      <c r="C6" s="47"/>
      <c r="D6" s="47"/>
      <c r="E6" s="47"/>
    </row>
    <row r="7" spans="1:5" x14ac:dyDescent="0.25">
      <c r="A7" s="48" t="s">
        <v>27</v>
      </c>
      <c r="B7" s="48"/>
      <c r="C7" s="48"/>
      <c r="D7" s="48"/>
      <c r="E7" s="48"/>
    </row>
    <row r="8" spans="1:5" x14ac:dyDescent="0.25">
      <c r="A8" s="42" t="s">
        <v>1</v>
      </c>
      <c r="B8" s="42"/>
      <c r="C8" s="42"/>
      <c r="D8" s="42"/>
      <c r="E8" s="42"/>
    </row>
    <row r="9" spans="1:5" x14ac:dyDescent="0.25">
      <c r="A9" s="47" t="s">
        <v>41</v>
      </c>
      <c r="B9" s="47"/>
      <c r="C9" s="47"/>
      <c r="D9" s="47"/>
      <c r="E9" s="47"/>
    </row>
    <row r="10" spans="1:5" ht="24" customHeight="1" x14ac:dyDescent="0.25">
      <c r="A10" s="49" t="s">
        <v>14</v>
      </c>
      <c r="B10" s="50"/>
      <c r="C10" s="50"/>
      <c r="D10" s="50"/>
      <c r="E10" s="50"/>
    </row>
    <row r="11" spans="1:5" ht="25.5" customHeight="1" x14ac:dyDescent="0.25">
      <c r="A11" s="47" t="s">
        <v>42</v>
      </c>
      <c r="B11" s="47"/>
      <c r="C11" s="47"/>
      <c r="D11" s="47"/>
      <c r="E11" s="47"/>
    </row>
    <row r="12" spans="1:5" x14ac:dyDescent="0.25">
      <c r="A12" s="42" t="s">
        <v>15</v>
      </c>
      <c r="B12" s="43"/>
      <c r="C12" s="43"/>
      <c r="D12" s="43"/>
      <c r="E12" s="43"/>
    </row>
    <row r="13" spans="1:5" x14ac:dyDescent="0.25">
      <c r="A13" s="47" t="s">
        <v>24</v>
      </c>
      <c r="B13" s="47"/>
      <c r="C13" s="47"/>
      <c r="D13" s="47"/>
      <c r="E13" s="47"/>
    </row>
    <row r="14" spans="1:5" ht="11.25" customHeight="1" x14ac:dyDescent="0.25">
      <c r="A14" s="42" t="s">
        <v>2</v>
      </c>
      <c r="B14" s="43"/>
      <c r="C14" s="43"/>
      <c r="D14" s="43"/>
      <c r="E14" s="43"/>
    </row>
    <row r="15" spans="1:5" x14ac:dyDescent="0.25">
      <c r="A15" s="47" t="s">
        <v>25</v>
      </c>
      <c r="B15" s="47"/>
      <c r="C15" s="47"/>
      <c r="D15" s="47"/>
      <c r="E15" s="47"/>
    </row>
    <row r="16" spans="1:5" ht="10.5" customHeight="1" x14ac:dyDescent="0.25">
      <c r="A16" s="42" t="s">
        <v>16</v>
      </c>
      <c r="B16" s="43"/>
      <c r="C16" s="43"/>
      <c r="D16" s="43"/>
      <c r="E16" s="43"/>
    </row>
    <row r="17" spans="1:8" ht="30.75" customHeight="1" x14ac:dyDescent="0.25">
      <c r="A17" s="47" t="s">
        <v>17</v>
      </c>
      <c r="B17" s="47"/>
      <c r="C17" s="47"/>
      <c r="D17" s="47"/>
      <c r="E17" s="47"/>
    </row>
    <row r="18" spans="1:8" ht="63.75" customHeight="1" x14ac:dyDescent="0.25">
      <c r="A18" s="47" t="s">
        <v>28</v>
      </c>
      <c r="B18" s="47"/>
      <c r="C18" s="47"/>
      <c r="D18" s="47"/>
      <c r="E18" s="47"/>
    </row>
    <row r="19" spans="1:8" ht="33.75" customHeight="1" x14ac:dyDescent="0.25">
      <c r="A19" s="53" t="s">
        <v>29</v>
      </c>
      <c r="B19" s="53"/>
      <c r="C19" s="53"/>
      <c r="D19" s="53"/>
      <c r="E19" s="53"/>
    </row>
    <row r="20" spans="1:8" x14ac:dyDescent="0.25">
      <c r="A20" s="53"/>
      <c r="B20" s="53"/>
      <c r="C20" s="53"/>
      <c r="D20" s="53"/>
      <c r="E20" s="53"/>
      <c r="F20" s="2">
        <v>1054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3">
      <c r="A22" s="18" t="s">
        <v>47</v>
      </c>
      <c r="B22" s="8" t="s">
        <v>45</v>
      </c>
      <c r="C22" s="3" t="s">
        <v>4</v>
      </c>
      <c r="D22" s="3">
        <f>12.35</f>
        <v>12.35</v>
      </c>
      <c r="E22" s="7">
        <f>D22*F20*G20</f>
        <v>39050.699999999997</v>
      </c>
      <c r="H22" s="15"/>
    </row>
    <row r="23" spans="1:8" ht="69" x14ac:dyDescent="0.25">
      <c r="A23" s="6" t="s">
        <v>54</v>
      </c>
      <c r="B23" s="8" t="s">
        <v>55</v>
      </c>
      <c r="C23" s="3" t="s">
        <v>4</v>
      </c>
      <c r="D23" s="3"/>
      <c r="E23" s="7">
        <f>797.12*3</f>
        <v>2391.36</v>
      </c>
      <c r="H23" s="15"/>
    </row>
    <row r="24" spans="1:8" ht="39.6" x14ac:dyDescent="0.25">
      <c r="A24" s="6" t="s">
        <v>22</v>
      </c>
      <c r="B24" s="8" t="s">
        <v>23</v>
      </c>
      <c r="C24" s="3" t="s">
        <v>4</v>
      </c>
      <c r="D24" s="3">
        <v>0</v>
      </c>
      <c r="E24" s="7">
        <v>0</v>
      </c>
      <c r="H24" s="15"/>
    </row>
    <row r="25" spans="1:8" x14ac:dyDescent="0.25">
      <c r="A25" s="6" t="s">
        <v>40</v>
      </c>
      <c r="B25" s="8" t="s">
        <v>26</v>
      </c>
      <c r="C25" s="3" t="s">
        <v>4</v>
      </c>
      <c r="D25" s="3">
        <v>3.3</v>
      </c>
      <c r="E25" s="7">
        <f>D25*F20*G20</f>
        <v>10434.599999999999</v>
      </c>
      <c r="H25" s="15"/>
    </row>
    <row r="26" spans="1:8" ht="15.6" x14ac:dyDescent="0.25">
      <c r="A26" s="6" t="s">
        <v>30</v>
      </c>
      <c r="B26" s="8" t="s">
        <v>55</v>
      </c>
      <c r="C26" s="3" t="s">
        <v>31</v>
      </c>
      <c r="D26" s="19"/>
      <c r="E26" s="7">
        <v>61.04</v>
      </c>
      <c r="H26" s="15"/>
    </row>
    <row r="27" spans="1:8" ht="15.6" x14ac:dyDescent="0.25">
      <c r="A27" s="20"/>
      <c r="B27" s="24"/>
      <c r="C27" s="25"/>
      <c r="D27" s="26"/>
      <c r="E27" s="27"/>
      <c r="H27" s="15"/>
    </row>
    <row r="28" spans="1:8" s="13" customFormat="1" x14ac:dyDescent="0.25">
      <c r="A28" s="9" t="s">
        <v>32</v>
      </c>
      <c r="B28" s="10"/>
      <c r="C28" s="11"/>
      <c r="D28" s="11"/>
      <c r="E28" s="12">
        <f>SUM(E22:E27)</f>
        <v>51937.7</v>
      </c>
    </row>
    <row r="30" spans="1:8" ht="28.5" customHeight="1" x14ac:dyDescent="0.25">
      <c r="A30" s="56" t="s">
        <v>56</v>
      </c>
      <c r="B30" s="56"/>
      <c r="C30" s="56"/>
      <c r="D30" s="56"/>
      <c r="E30" s="56"/>
    </row>
    <row r="31" spans="1:8" ht="30" customHeight="1" x14ac:dyDescent="0.25">
      <c r="A31" s="47" t="s">
        <v>21</v>
      </c>
      <c r="B31" s="47"/>
      <c r="C31" s="47"/>
      <c r="D31" s="47"/>
      <c r="E31" s="47"/>
    </row>
    <row r="32" spans="1:8" x14ac:dyDescent="0.25">
      <c r="A32" s="47" t="s">
        <v>20</v>
      </c>
      <c r="B32" s="47"/>
      <c r="C32" s="47"/>
      <c r="D32" s="47"/>
      <c r="E32" s="47"/>
    </row>
    <row r="33" spans="1:5" ht="28.5" customHeight="1" x14ac:dyDescent="0.25">
      <c r="A33" s="47" t="s">
        <v>34</v>
      </c>
      <c r="B33" s="47"/>
      <c r="C33" s="47"/>
      <c r="D33" s="47"/>
      <c r="E33" s="47"/>
    </row>
    <row r="34" spans="1:5" x14ac:dyDescent="0.25">
      <c r="A34" s="47" t="s">
        <v>18</v>
      </c>
      <c r="B34" s="47"/>
      <c r="C34" s="47"/>
      <c r="D34" s="47"/>
      <c r="E34" s="47"/>
    </row>
    <row r="35" spans="1:5" x14ac:dyDescent="0.25">
      <c r="A35" s="52" t="s">
        <v>5</v>
      </c>
      <c r="B35" s="52"/>
      <c r="C35" s="52"/>
      <c r="D35" s="52"/>
      <c r="E35" s="52"/>
    </row>
    <row r="36" spans="1:5" x14ac:dyDescent="0.25">
      <c r="A36" s="47" t="s">
        <v>18</v>
      </c>
      <c r="B36" s="47"/>
      <c r="C36" s="47"/>
      <c r="D36" s="47"/>
      <c r="E36" s="47"/>
    </row>
    <row r="37" spans="1:5" x14ac:dyDescent="0.25">
      <c r="A37" s="54" t="s">
        <v>33</v>
      </c>
      <c r="B37" s="54"/>
      <c r="C37" s="54"/>
      <c r="D37" s="54"/>
      <c r="E37" s="54"/>
    </row>
    <row r="38" spans="1:5" x14ac:dyDescent="0.25">
      <c r="B38" s="55" t="s">
        <v>19</v>
      </c>
      <c r="C38" s="55"/>
      <c r="D38" s="55"/>
      <c r="E38" s="5" t="s">
        <v>6</v>
      </c>
    </row>
    <row r="39" spans="1:5" x14ac:dyDescent="0.25">
      <c r="A39" s="29"/>
      <c r="B39" s="29"/>
      <c r="C39" s="29"/>
      <c r="D39" s="29"/>
      <c r="E39" s="29"/>
    </row>
    <row r="40" spans="1:5" x14ac:dyDescent="0.25">
      <c r="A40" s="54" t="s">
        <v>46</v>
      </c>
      <c r="B40" s="54"/>
      <c r="C40" s="54"/>
      <c r="D40" s="54"/>
      <c r="E40" s="54"/>
    </row>
    <row r="41" spans="1:5" x14ac:dyDescent="0.25">
      <c r="B41" s="55" t="s">
        <v>19</v>
      </c>
      <c r="C41" s="55"/>
      <c r="D41" s="55"/>
      <c r="E41" s="5" t="s">
        <v>6</v>
      </c>
    </row>
    <row r="42" spans="1:5" x14ac:dyDescent="0.25">
      <c r="A42" s="2" t="s">
        <v>38</v>
      </c>
    </row>
    <row r="43" spans="1:5" x14ac:dyDescent="0.25">
      <c r="A43" s="13" t="s">
        <v>35</v>
      </c>
    </row>
    <row r="44" spans="1:5" x14ac:dyDescent="0.25">
      <c r="A44" s="2" t="s">
        <v>44</v>
      </c>
      <c r="B44" s="16">
        <f>'1кв'!B48</f>
        <v>-9002.7499999999927</v>
      </c>
    </row>
    <row r="45" spans="1:5" ht="15.6" x14ac:dyDescent="0.3">
      <c r="A45" s="31" t="s">
        <v>57</v>
      </c>
      <c r="B45" s="14"/>
    </row>
    <row r="46" spans="1:5" x14ac:dyDescent="0.25">
      <c r="A46" s="2" t="s">
        <v>36</v>
      </c>
      <c r="B46" s="17">
        <v>70150.22</v>
      </c>
    </row>
    <row r="47" spans="1:5" ht="27.6" x14ac:dyDescent="0.25">
      <c r="A47" s="31" t="s">
        <v>39</v>
      </c>
      <c r="B47" s="17">
        <f>E28</f>
        <v>51937.7</v>
      </c>
    </row>
    <row r="48" spans="1:5" x14ac:dyDescent="0.25">
      <c r="A48" s="13" t="s">
        <v>37</v>
      </c>
      <c r="B48" s="16">
        <f>B44+B46-B47</f>
        <v>9209.7700000000114</v>
      </c>
    </row>
    <row r="49" spans="2:2" x14ac:dyDescent="0.25">
      <c r="B49" s="15"/>
    </row>
  </sheetData>
  <mergeCells count="30">
    <mergeCell ref="B41:D41"/>
    <mergeCell ref="A20:E20"/>
    <mergeCell ref="A30:E30"/>
    <mergeCell ref="A31:E31"/>
    <mergeCell ref="A32:E32"/>
    <mergeCell ref="A33:E33"/>
    <mergeCell ref="A34:E34"/>
    <mergeCell ref="A35:E35"/>
    <mergeCell ref="A36:E36"/>
    <mergeCell ref="A37:E37"/>
    <mergeCell ref="B38:D38"/>
    <mergeCell ref="A40:E40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22" zoomScaleNormal="100" zoomScaleSheetLayoutView="100" workbookViewId="0">
      <selection activeCell="A27" sqref="A27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2" style="2" bestFit="1" customWidth="1"/>
    <col min="9" max="16384" width="9.109375" style="2"/>
  </cols>
  <sheetData>
    <row r="1" spans="1:5" ht="15.6" x14ac:dyDescent="0.25">
      <c r="A1" s="44" t="s">
        <v>11</v>
      </c>
      <c r="B1" s="44"/>
      <c r="C1" s="44"/>
      <c r="D1" s="44"/>
      <c r="E1" s="44"/>
    </row>
    <row r="2" spans="1:5" ht="30.75" customHeight="1" x14ac:dyDescent="0.3">
      <c r="A2" s="45" t="s">
        <v>12</v>
      </c>
      <c r="B2" s="46"/>
      <c r="C2" s="46"/>
      <c r="D2" s="46"/>
      <c r="E2" s="46"/>
    </row>
    <row r="3" spans="1:5" ht="15.6" x14ac:dyDescent="0.3">
      <c r="A3" s="45" t="s">
        <v>60</v>
      </c>
      <c r="B3" s="45"/>
      <c r="C3" s="45"/>
      <c r="D3" s="45"/>
      <c r="E3" s="45"/>
    </row>
    <row r="4" spans="1:5" s="1" customFormat="1" ht="15.6" x14ac:dyDescent="0.3">
      <c r="A4" s="32" t="s">
        <v>13</v>
      </c>
      <c r="B4" s="28"/>
      <c r="C4" s="28"/>
      <c r="D4" s="51" t="s">
        <v>61</v>
      </c>
      <c r="E4" s="51"/>
    </row>
    <row r="5" spans="1:5" x14ac:dyDescent="0.25">
      <c r="A5" s="35"/>
      <c r="B5" s="4"/>
      <c r="C5" s="4"/>
      <c r="D5" s="4"/>
      <c r="E5" s="4"/>
    </row>
    <row r="6" spans="1:5" x14ac:dyDescent="0.25">
      <c r="A6" s="47" t="s">
        <v>0</v>
      </c>
      <c r="B6" s="47"/>
      <c r="C6" s="47"/>
      <c r="D6" s="47"/>
      <c r="E6" s="47"/>
    </row>
    <row r="7" spans="1:5" x14ac:dyDescent="0.25">
      <c r="A7" s="48" t="s">
        <v>27</v>
      </c>
      <c r="B7" s="48"/>
      <c r="C7" s="48"/>
      <c r="D7" s="48"/>
      <c r="E7" s="48"/>
    </row>
    <row r="8" spans="1:5" x14ac:dyDescent="0.25">
      <c r="A8" s="42" t="s">
        <v>1</v>
      </c>
      <c r="B8" s="42"/>
      <c r="C8" s="42"/>
      <c r="D8" s="42"/>
      <c r="E8" s="42"/>
    </row>
    <row r="9" spans="1:5" x14ac:dyDescent="0.25">
      <c r="A9" s="47" t="s">
        <v>41</v>
      </c>
      <c r="B9" s="47"/>
      <c r="C9" s="47"/>
      <c r="D9" s="47"/>
      <c r="E9" s="47"/>
    </row>
    <row r="10" spans="1:5" ht="24" customHeight="1" x14ac:dyDescent="0.25">
      <c r="A10" s="49" t="s">
        <v>14</v>
      </c>
      <c r="B10" s="50"/>
      <c r="C10" s="50"/>
      <c r="D10" s="50"/>
      <c r="E10" s="50"/>
    </row>
    <row r="11" spans="1:5" ht="25.5" customHeight="1" x14ac:dyDescent="0.25">
      <c r="A11" s="47" t="s">
        <v>42</v>
      </c>
      <c r="B11" s="47"/>
      <c r="C11" s="47"/>
      <c r="D11" s="47"/>
      <c r="E11" s="47"/>
    </row>
    <row r="12" spans="1:5" x14ac:dyDescent="0.25">
      <c r="A12" s="42" t="s">
        <v>15</v>
      </c>
      <c r="B12" s="43"/>
      <c r="C12" s="43"/>
      <c r="D12" s="43"/>
      <c r="E12" s="43"/>
    </row>
    <row r="13" spans="1:5" x14ac:dyDescent="0.25">
      <c r="A13" s="47" t="s">
        <v>24</v>
      </c>
      <c r="B13" s="47"/>
      <c r="C13" s="47"/>
      <c r="D13" s="47"/>
      <c r="E13" s="47"/>
    </row>
    <row r="14" spans="1:5" ht="11.25" customHeight="1" x14ac:dyDescent="0.25">
      <c r="A14" s="42" t="s">
        <v>2</v>
      </c>
      <c r="B14" s="43"/>
      <c r="C14" s="43"/>
      <c r="D14" s="43"/>
      <c r="E14" s="43"/>
    </row>
    <row r="15" spans="1:5" x14ac:dyDescent="0.25">
      <c r="A15" s="47" t="s">
        <v>25</v>
      </c>
      <c r="B15" s="47"/>
      <c r="C15" s="47"/>
      <c r="D15" s="47"/>
      <c r="E15" s="47"/>
    </row>
    <row r="16" spans="1:5" ht="10.5" customHeight="1" x14ac:dyDescent="0.25">
      <c r="A16" s="42" t="s">
        <v>16</v>
      </c>
      <c r="B16" s="43"/>
      <c r="C16" s="43"/>
      <c r="D16" s="43"/>
      <c r="E16" s="43"/>
    </row>
    <row r="17" spans="1:8" ht="30.75" customHeight="1" x14ac:dyDescent="0.25">
      <c r="A17" s="47" t="s">
        <v>17</v>
      </c>
      <c r="B17" s="47"/>
      <c r="C17" s="47"/>
      <c r="D17" s="47"/>
      <c r="E17" s="47"/>
    </row>
    <row r="18" spans="1:8" ht="63.75" customHeight="1" x14ac:dyDescent="0.25">
      <c r="A18" s="47" t="s">
        <v>28</v>
      </c>
      <c r="B18" s="47"/>
      <c r="C18" s="47"/>
      <c r="D18" s="47"/>
      <c r="E18" s="47"/>
    </row>
    <row r="19" spans="1:8" ht="33.75" customHeight="1" x14ac:dyDescent="0.25">
      <c r="A19" s="53" t="s">
        <v>29</v>
      </c>
      <c r="B19" s="53"/>
      <c r="C19" s="53"/>
      <c r="D19" s="53"/>
      <c r="E19" s="53"/>
    </row>
    <row r="20" spans="1:8" x14ac:dyDescent="0.25">
      <c r="A20" s="53"/>
      <c r="B20" s="53"/>
      <c r="C20" s="53"/>
      <c r="D20" s="53"/>
      <c r="E20" s="53"/>
      <c r="F20" s="2">
        <v>1054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3">
      <c r="A22" s="18" t="s">
        <v>47</v>
      </c>
      <c r="B22" s="8" t="s">
        <v>45</v>
      </c>
      <c r="C22" s="3" t="s">
        <v>4</v>
      </c>
      <c r="D22" s="3">
        <v>13.03</v>
      </c>
      <c r="E22" s="7">
        <f>D22*F20*G20</f>
        <v>41200.86</v>
      </c>
      <c r="H22" s="15"/>
    </row>
    <row r="23" spans="1:8" ht="69" x14ac:dyDescent="0.25">
      <c r="A23" s="6" t="s">
        <v>54</v>
      </c>
      <c r="B23" s="8" t="s">
        <v>62</v>
      </c>
      <c r="C23" s="3" t="s">
        <v>4</v>
      </c>
      <c r="D23" s="3"/>
      <c r="E23" s="7">
        <f>797.12*3</f>
        <v>2391.36</v>
      </c>
      <c r="H23" s="15"/>
    </row>
    <row r="24" spans="1:8" ht="39.6" x14ac:dyDescent="0.25">
      <c r="A24" s="6" t="s">
        <v>22</v>
      </c>
      <c r="B24" s="8" t="s">
        <v>23</v>
      </c>
      <c r="C24" s="3" t="s">
        <v>4</v>
      </c>
      <c r="D24" s="3">
        <v>0</v>
      </c>
      <c r="E24" s="7">
        <v>0</v>
      </c>
      <c r="H24" s="15"/>
    </row>
    <row r="25" spans="1:8" x14ac:dyDescent="0.25">
      <c r="A25" s="6" t="s">
        <v>40</v>
      </c>
      <c r="B25" s="8" t="s">
        <v>26</v>
      </c>
      <c r="C25" s="3" t="s">
        <v>4</v>
      </c>
      <c r="D25" s="3">
        <v>3.43</v>
      </c>
      <c r="E25" s="7">
        <f>D25*F20*G20</f>
        <v>10845.66</v>
      </c>
      <c r="H25" s="15"/>
    </row>
    <row r="26" spans="1:8" ht="15.6" x14ac:dyDescent="0.25">
      <c r="A26" s="6" t="s">
        <v>30</v>
      </c>
      <c r="B26" s="8" t="s">
        <v>62</v>
      </c>
      <c r="C26" s="3" t="s">
        <v>31</v>
      </c>
      <c r="D26" s="19"/>
      <c r="E26" s="7">
        <v>1390.83</v>
      </c>
      <c r="H26" s="15"/>
    </row>
    <row r="27" spans="1:8" ht="15.6" x14ac:dyDescent="0.25">
      <c r="A27" s="40" t="s">
        <v>63</v>
      </c>
      <c r="B27" s="8" t="s">
        <v>62</v>
      </c>
      <c r="C27" s="3" t="s">
        <v>31</v>
      </c>
      <c r="D27" s="26"/>
      <c r="E27" s="27">
        <v>15900</v>
      </c>
      <c r="H27" s="15"/>
    </row>
    <row r="28" spans="1:8" ht="15.6" x14ac:dyDescent="0.25">
      <c r="A28" s="41" t="s">
        <v>66</v>
      </c>
      <c r="B28" s="24" t="s">
        <v>64</v>
      </c>
      <c r="C28" s="25" t="s">
        <v>65</v>
      </c>
      <c r="D28" s="26">
        <v>24</v>
      </c>
      <c r="E28" s="27">
        <f>D28*206.95</f>
        <v>4966.7999999999993</v>
      </c>
      <c r="H28" s="15"/>
    </row>
    <row r="29" spans="1:8" s="13" customFormat="1" x14ac:dyDescent="0.25">
      <c r="A29" s="9" t="s">
        <v>32</v>
      </c>
      <c r="B29" s="10"/>
      <c r="C29" s="11"/>
      <c r="D29" s="11"/>
      <c r="E29" s="12">
        <f>SUM(E22:E28)</f>
        <v>76695.510000000009</v>
      </c>
    </row>
    <row r="31" spans="1:8" ht="28.5" customHeight="1" x14ac:dyDescent="0.25">
      <c r="A31" s="56" t="s">
        <v>67</v>
      </c>
      <c r="B31" s="56"/>
      <c r="C31" s="56"/>
      <c r="D31" s="56"/>
      <c r="E31" s="56"/>
    </row>
    <row r="32" spans="1:8" ht="30" customHeight="1" x14ac:dyDescent="0.25">
      <c r="A32" s="47" t="s">
        <v>21</v>
      </c>
      <c r="B32" s="47"/>
      <c r="C32" s="47"/>
      <c r="D32" s="47"/>
      <c r="E32" s="47"/>
    </row>
    <row r="33" spans="1:5" x14ac:dyDescent="0.25">
      <c r="A33" s="47" t="s">
        <v>20</v>
      </c>
      <c r="B33" s="47"/>
      <c r="C33" s="47"/>
      <c r="D33" s="47"/>
      <c r="E33" s="47"/>
    </row>
    <row r="34" spans="1:5" ht="28.5" customHeight="1" x14ac:dyDescent="0.25">
      <c r="A34" s="47" t="s">
        <v>34</v>
      </c>
      <c r="B34" s="47"/>
      <c r="C34" s="47"/>
      <c r="D34" s="47"/>
      <c r="E34" s="47"/>
    </row>
    <row r="35" spans="1:5" x14ac:dyDescent="0.25">
      <c r="A35" s="47" t="s">
        <v>18</v>
      </c>
      <c r="B35" s="47"/>
      <c r="C35" s="47"/>
      <c r="D35" s="47"/>
      <c r="E35" s="47"/>
    </row>
    <row r="36" spans="1:5" x14ac:dyDescent="0.25">
      <c r="A36" s="52" t="s">
        <v>5</v>
      </c>
      <c r="B36" s="52"/>
      <c r="C36" s="52"/>
      <c r="D36" s="52"/>
      <c r="E36" s="52"/>
    </row>
    <row r="37" spans="1:5" x14ac:dyDescent="0.25">
      <c r="A37" s="47" t="s">
        <v>18</v>
      </c>
      <c r="B37" s="47"/>
      <c r="C37" s="47"/>
      <c r="D37" s="47"/>
      <c r="E37" s="47"/>
    </row>
    <row r="38" spans="1:5" x14ac:dyDescent="0.25">
      <c r="A38" s="54" t="s">
        <v>33</v>
      </c>
      <c r="B38" s="54"/>
      <c r="C38" s="54"/>
      <c r="D38" s="54"/>
      <c r="E38" s="54"/>
    </row>
    <row r="39" spans="1:5" x14ac:dyDescent="0.25">
      <c r="B39" s="55" t="s">
        <v>19</v>
      </c>
      <c r="C39" s="55"/>
      <c r="D39" s="55"/>
      <c r="E39" s="5" t="s">
        <v>6</v>
      </c>
    </row>
    <row r="40" spans="1:5" x14ac:dyDescent="0.25">
      <c r="A40" s="34"/>
      <c r="B40" s="34"/>
      <c r="C40" s="34"/>
      <c r="D40" s="34"/>
      <c r="E40" s="34"/>
    </row>
    <row r="41" spans="1:5" x14ac:dyDescent="0.25">
      <c r="A41" s="54" t="s">
        <v>46</v>
      </c>
      <c r="B41" s="54"/>
      <c r="C41" s="54"/>
      <c r="D41" s="54"/>
      <c r="E41" s="54"/>
    </row>
    <row r="42" spans="1:5" x14ac:dyDescent="0.25">
      <c r="B42" s="55" t="s">
        <v>19</v>
      </c>
      <c r="C42" s="55"/>
      <c r="D42" s="55"/>
      <c r="E42" s="5" t="s">
        <v>6</v>
      </c>
    </row>
    <row r="43" spans="1:5" x14ac:dyDescent="0.25">
      <c r="A43" s="2" t="s">
        <v>38</v>
      </c>
    </row>
    <row r="44" spans="1:5" x14ac:dyDescent="0.25">
      <c r="A44" s="13" t="s">
        <v>35</v>
      </c>
    </row>
    <row r="45" spans="1:5" x14ac:dyDescent="0.25">
      <c r="A45" s="2" t="s">
        <v>44</v>
      </c>
      <c r="B45" s="16">
        <f>'2кв'!B48</f>
        <v>9209.7700000000114</v>
      </c>
    </row>
    <row r="46" spans="1:5" ht="15.6" x14ac:dyDescent="0.3">
      <c r="A46" s="36" t="s">
        <v>57</v>
      </c>
      <c r="B46" s="14"/>
    </row>
    <row r="47" spans="1:5" x14ac:dyDescent="0.25">
      <c r="A47" s="2" t="s">
        <v>36</v>
      </c>
      <c r="B47" s="17">
        <v>68133.72</v>
      </c>
    </row>
    <row r="48" spans="1:5" ht="27.6" x14ac:dyDescent="0.25">
      <c r="A48" s="36" t="s">
        <v>39</v>
      </c>
      <c r="B48" s="17">
        <f>E29</f>
        <v>76695.510000000009</v>
      </c>
    </row>
    <row r="49" spans="1:2" x14ac:dyDescent="0.25">
      <c r="A49" s="13" t="s">
        <v>37</v>
      </c>
      <c r="B49" s="16">
        <f>B45+B47-B48</f>
        <v>647.98000000001048</v>
      </c>
    </row>
    <row r="50" spans="1:2" x14ac:dyDescent="0.25">
      <c r="B50" s="15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2:D42"/>
    <mergeCell ref="A20:E20"/>
    <mergeCell ref="A31:E31"/>
    <mergeCell ref="A32:E32"/>
    <mergeCell ref="A33:E33"/>
    <mergeCell ref="A34:E34"/>
    <mergeCell ref="A35:E35"/>
    <mergeCell ref="A36:E36"/>
    <mergeCell ref="A37:E37"/>
    <mergeCell ref="A38:E38"/>
    <mergeCell ref="B39:D39"/>
    <mergeCell ref="A41:E4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zoomScaleNormal="100" zoomScaleSheetLayoutView="100" workbookViewId="0">
      <selection activeCell="A31" sqref="A31:E31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2" style="2" bestFit="1" customWidth="1"/>
    <col min="9" max="16384" width="9.109375" style="2"/>
  </cols>
  <sheetData>
    <row r="1" spans="1:5" ht="15.6" x14ac:dyDescent="0.25">
      <c r="A1" s="44" t="s">
        <v>11</v>
      </c>
      <c r="B1" s="44"/>
      <c r="C1" s="44"/>
      <c r="D1" s="44"/>
      <c r="E1" s="44"/>
    </row>
    <row r="2" spans="1:5" ht="30.75" customHeight="1" x14ac:dyDescent="0.3">
      <c r="A2" s="45" t="s">
        <v>12</v>
      </c>
      <c r="B2" s="46"/>
      <c r="C2" s="46"/>
      <c r="D2" s="46"/>
      <c r="E2" s="46"/>
    </row>
    <row r="3" spans="1:5" x14ac:dyDescent="0.25">
      <c r="A3" s="57" t="s">
        <v>68</v>
      </c>
      <c r="B3" s="57"/>
      <c r="C3" s="57"/>
      <c r="D3" s="57"/>
      <c r="E3" s="57"/>
    </row>
    <row r="4" spans="1:5" s="1" customFormat="1" ht="15.6" x14ac:dyDescent="0.3">
      <c r="A4" s="58" t="s">
        <v>13</v>
      </c>
      <c r="B4" s="4"/>
      <c r="C4" s="4"/>
      <c r="D4" s="4"/>
      <c r="E4" s="59" t="s">
        <v>69</v>
      </c>
    </row>
    <row r="5" spans="1:5" x14ac:dyDescent="0.25">
      <c r="A5" s="38"/>
      <c r="B5" s="4"/>
      <c r="C5" s="4"/>
      <c r="D5" s="4"/>
      <c r="E5" s="4"/>
    </row>
    <row r="6" spans="1:5" x14ac:dyDescent="0.25">
      <c r="A6" s="47" t="s">
        <v>0</v>
      </c>
      <c r="B6" s="47"/>
      <c r="C6" s="47"/>
      <c r="D6" s="47"/>
      <c r="E6" s="47"/>
    </row>
    <row r="7" spans="1:5" x14ac:dyDescent="0.25">
      <c r="A7" s="48" t="s">
        <v>27</v>
      </c>
      <c r="B7" s="48"/>
      <c r="C7" s="48"/>
      <c r="D7" s="48"/>
      <c r="E7" s="48"/>
    </row>
    <row r="8" spans="1:5" x14ac:dyDescent="0.25">
      <c r="A8" s="42" t="s">
        <v>1</v>
      </c>
      <c r="B8" s="42"/>
      <c r="C8" s="42"/>
      <c r="D8" s="42"/>
      <c r="E8" s="42"/>
    </row>
    <row r="9" spans="1:5" x14ac:dyDescent="0.25">
      <c r="A9" s="47" t="s">
        <v>41</v>
      </c>
      <c r="B9" s="47"/>
      <c r="C9" s="47"/>
      <c r="D9" s="47"/>
      <c r="E9" s="47"/>
    </row>
    <row r="10" spans="1:5" ht="24" customHeight="1" x14ac:dyDescent="0.25">
      <c r="A10" s="49" t="s">
        <v>14</v>
      </c>
      <c r="B10" s="50"/>
      <c r="C10" s="50"/>
      <c r="D10" s="50"/>
      <c r="E10" s="50"/>
    </row>
    <row r="11" spans="1:5" ht="25.5" customHeight="1" x14ac:dyDescent="0.25">
      <c r="A11" s="47" t="s">
        <v>42</v>
      </c>
      <c r="B11" s="47"/>
      <c r="C11" s="47"/>
      <c r="D11" s="47"/>
      <c r="E11" s="47"/>
    </row>
    <row r="12" spans="1:5" x14ac:dyDescent="0.25">
      <c r="A12" s="42" t="s">
        <v>15</v>
      </c>
      <c r="B12" s="43"/>
      <c r="C12" s="43"/>
      <c r="D12" s="43"/>
      <c r="E12" s="43"/>
    </row>
    <row r="13" spans="1:5" x14ac:dyDescent="0.25">
      <c r="A13" s="47" t="s">
        <v>24</v>
      </c>
      <c r="B13" s="47"/>
      <c r="C13" s="47"/>
      <c r="D13" s="47"/>
      <c r="E13" s="47"/>
    </row>
    <row r="14" spans="1:5" ht="11.25" customHeight="1" x14ac:dyDescent="0.25">
      <c r="A14" s="42" t="s">
        <v>2</v>
      </c>
      <c r="B14" s="43"/>
      <c r="C14" s="43"/>
      <c r="D14" s="43"/>
      <c r="E14" s="43"/>
    </row>
    <row r="15" spans="1:5" x14ac:dyDescent="0.25">
      <c r="A15" s="47" t="s">
        <v>25</v>
      </c>
      <c r="B15" s="47"/>
      <c r="C15" s="47"/>
      <c r="D15" s="47"/>
      <c r="E15" s="47"/>
    </row>
    <row r="16" spans="1:5" ht="10.5" customHeight="1" x14ac:dyDescent="0.25">
      <c r="A16" s="42" t="s">
        <v>16</v>
      </c>
      <c r="B16" s="43"/>
      <c r="C16" s="43"/>
      <c r="D16" s="43"/>
      <c r="E16" s="43"/>
    </row>
    <row r="17" spans="1:8" ht="30.75" customHeight="1" x14ac:dyDescent="0.25">
      <c r="A17" s="47" t="s">
        <v>17</v>
      </c>
      <c r="B17" s="47"/>
      <c r="C17" s="47"/>
      <c r="D17" s="47"/>
      <c r="E17" s="47"/>
    </row>
    <row r="18" spans="1:8" ht="63.75" customHeight="1" x14ac:dyDescent="0.25">
      <c r="A18" s="47" t="s">
        <v>28</v>
      </c>
      <c r="B18" s="47"/>
      <c r="C18" s="47"/>
      <c r="D18" s="47"/>
      <c r="E18" s="47"/>
    </row>
    <row r="19" spans="1:8" ht="33.75" customHeight="1" x14ac:dyDescent="0.25">
      <c r="A19" s="53" t="s">
        <v>29</v>
      </c>
      <c r="B19" s="53"/>
      <c r="C19" s="53"/>
      <c r="D19" s="53"/>
      <c r="E19" s="53"/>
    </row>
    <row r="20" spans="1:8" x14ac:dyDescent="0.25">
      <c r="A20" s="53"/>
      <c r="B20" s="53"/>
      <c r="C20" s="53"/>
      <c r="D20" s="53"/>
      <c r="E20" s="53"/>
      <c r="F20" s="2">
        <v>1054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3">
      <c r="A22" s="18" t="s">
        <v>47</v>
      </c>
      <c r="B22" s="8" t="s">
        <v>45</v>
      </c>
      <c r="C22" s="3" t="s">
        <v>4</v>
      </c>
      <c r="D22" s="3">
        <v>13.03</v>
      </c>
      <c r="E22" s="7">
        <f>D22*F20*G20</f>
        <v>41200.86</v>
      </c>
      <c r="H22" s="15"/>
    </row>
    <row r="23" spans="1:8" ht="69" x14ac:dyDescent="0.25">
      <c r="A23" s="6" t="s">
        <v>54</v>
      </c>
      <c r="B23" s="8" t="s">
        <v>70</v>
      </c>
      <c r="C23" s="3" t="s">
        <v>4</v>
      </c>
      <c r="D23" s="3"/>
      <c r="E23" s="7">
        <f>797.12*3</f>
        <v>2391.36</v>
      </c>
      <c r="H23" s="15"/>
    </row>
    <row r="24" spans="1:8" ht="39.6" x14ac:dyDescent="0.25">
      <c r="A24" s="6" t="s">
        <v>22</v>
      </c>
      <c r="B24" s="8" t="s">
        <v>23</v>
      </c>
      <c r="C24" s="3" t="s">
        <v>4</v>
      </c>
      <c r="D24" s="3">
        <v>0</v>
      </c>
      <c r="E24" s="7">
        <v>0</v>
      </c>
      <c r="H24" s="15"/>
    </row>
    <row r="25" spans="1:8" x14ac:dyDescent="0.25">
      <c r="A25" s="6" t="s">
        <v>40</v>
      </c>
      <c r="B25" s="8" t="s">
        <v>26</v>
      </c>
      <c r="C25" s="3" t="s">
        <v>4</v>
      </c>
      <c r="D25" s="3">
        <v>3.43</v>
      </c>
      <c r="E25" s="7">
        <f>D25*F20*G20</f>
        <v>10845.66</v>
      </c>
      <c r="H25" s="15"/>
    </row>
    <row r="26" spans="1:8" ht="15.6" x14ac:dyDescent="0.25">
      <c r="A26" s="6" t="s">
        <v>30</v>
      </c>
      <c r="B26" s="8" t="s">
        <v>70</v>
      </c>
      <c r="C26" s="3" t="s">
        <v>31</v>
      </c>
      <c r="D26" s="19"/>
      <c r="E26" s="7">
        <f>341.92+6.84</f>
        <v>348.76</v>
      </c>
      <c r="H26" s="15"/>
    </row>
    <row r="27" spans="1:8" ht="15.6" x14ac:dyDescent="0.25">
      <c r="A27" s="20" t="s">
        <v>71</v>
      </c>
      <c r="B27" s="24" t="s">
        <v>72</v>
      </c>
      <c r="C27" s="25" t="s">
        <v>65</v>
      </c>
      <c r="D27" s="26">
        <v>4</v>
      </c>
      <c r="E27" s="27">
        <f>D27*206.95</f>
        <v>827.8</v>
      </c>
      <c r="H27" s="15"/>
    </row>
    <row r="28" spans="1:8" s="13" customFormat="1" x14ac:dyDescent="0.25">
      <c r="A28" s="9" t="s">
        <v>32</v>
      </c>
      <c r="B28" s="10"/>
      <c r="C28" s="11"/>
      <c r="D28" s="11"/>
      <c r="E28" s="12">
        <f>SUM(E22:E27)</f>
        <v>55614.44000000001</v>
      </c>
    </row>
    <row r="30" spans="1:8" ht="28.5" customHeight="1" x14ac:dyDescent="0.25">
      <c r="A30" s="56" t="s">
        <v>93</v>
      </c>
      <c r="B30" s="56"/>
      <c r="C30" s="56"/>
      <c r="D30" s="56"/>
      <c r="E30" s="56"/>
    </row>
    <row r="31" spans="1:8" ht="30" customHeight="1" x14ac:dyDescent="0.25">
      <c r="A31" s="47" t="s">
        <v>21</v>
      </c>
      <c r="B31" s="47"/>
      <c r="C31" s="47"/>
      <c r="D31" s="47"/>
      <c r="E31" s="47"/>
    </row>
    <row r="32" spans="1:8" x14ac:dyDescent="0.25">
      <c r="A32" s="47" t="s">
        <v>20</v>
      </c>
      <c r="B32" s="47"/>
      <c r="C32" s="47"/>
      <c r="D32" s="47"/>
      <c r="E32" s="47"/>
    </row>
    <row r="33" spans="1:5" ht="28.5" customHeight="1" x14ac:dyDescent="0.25">
      <c r="A33" s="47" t="s">
        <v>34</v>
      </c>
      <c r="B33" s="47"/>
      <c r="C33" s="47"/>
      <c r="D33" s="47"/>
      <c r="E33" s="47"/>
    </row>
    <row r="34" spans="1:5" x14ac:dyDescent="0.25">
      <c r="A34" s="47" t="s">
        <v>18</v>
      </c>
      <c r="B34" s="47"/>
      <c r="C34" s="47"/>
      <c r="D34" s="47"/>
      <c r="E34" s="47"/>
    </row>
    <row r="35" spans="1:5" x14ac:dyDescent="0.25">
      <c r="A35" s="52" t="s">
        <v>5</v>
      </c>
      <c r="B35" s="52"/>
      <c r="C35" s="52"/>
      <c r="D35" s="52"/>
      <c r="E35" s="52"/>
    </row>
    <row r="36" spans="1:5" x14ac:dyDescent="0.25">
      <c r="A36" s="47" t="s">
        <v>18</v>
      </c>
      <c r="B36" s="47"/>
      <c r="C36" s="47"/>
      <c r="D36" s="47"/>
      <c r="E36" s="47"/>
    </row>
    <row r="37" spans="1:5" x14ac:dyDescent="0.25">
      <c r="A37" s="54" t="s">
        <v>33</v>
      </c>
      <c r="B37" s="54"/>
      <c r="C37" s="54"/>
      <c r="D37" s="54"/>
      <c r="E37" s="54"/>
    </row>
    <row r="38" spans="1:5" x14ac:dyDescent="0.25">
      <c r="B38" s="55" t="s">
        <v>19</v>
      </c>
      <c r="C38" s="55"/>
      <c r="D38" s="55"/>
      <c r="E38" s="5" t="s">
        <v>6</v>
      </c>
    </row>
    <row r="39" spans="1:5" x14ac:dyDescent="0.25">
      <c r="A39" s="37"/>
      <c r="B39" s="37"/>
      <c r="C39" s="37"/>
      <c r="D39" s="37"/>
      <c r="E39" s="37"/>
    </row>
    <row r="40" spans="1:5" x14ac:dyDescent="0.25">
      <c r="A40" s="54" t="s">
        <v>46</v>
      </c>
      <c r="B40" s="54"/>
      <c r="C40" s="54"/>
      <c r="D40" s="54"/>
      <c r="E40" s="54"/>
    </row>
    <row r="41" spans="1:5" x14ac:dyDescent="0.25">
      <c r="B41" s="55" t="s">
        <v>19</v>
      </c>
      <c r="C41" s="55"/>
      <c r="D41" s="55"/>
      <c r="E41" s="5" t="s">
        <v>6</v>
      </c>
    </row>
    <row r="42" spans="1:5" x14ac:dyDescent="0.25">
      <c r="A42" s="2" t="s">
        <v>38</v>
      </c>
    </row>
    <row r="43" spans="1:5" x14ac:dyDescent="0.25">
      <c r="A43" s="13" t="s">
        <v>35</v>
      </c>
    </row>
    <row r="44" spans="1:5" x14ac:dyDescent="0.25">
      <c r="A44" s="2" t="s">
        <v>44</v>
      </c>
      <c r="B44" s="16">
        <f>'3кв'!B49</f>
        <v>647.98000000001048</v>
      </c>
    </row>
    <row r="45" spans="1:5" ht="15.6" x14ac:dyDescent="0.3">
      <c r="A45" s="39" t="s">
        <v>57</v>
      </c>
      <c r="B45" s="14"/>
    </row>
    <row r="46" spans="1:5" x14ac:dyDescent="0.25">
      <c r="A46" s="2" t="s">
        <v>36</v>
      </c>
      <c r="B46" s="17">
        <v>68166.42</v>
      </c>
    </row>
    <row r="47" spans="1:5" ht="27.6" x14ac:dyDescent="0.25">
      <c r="A47" s="39" t="s">
        <v>39</v>
      </c>
      <c r="B47" s="17">
        <f>E28</f>
        <v>55614.44000000001</v>
      </c>
    </row>
    <row r="48" spans="1:5" x14ac:dyDescent="0.25">
      <c r="A48" s="13" t="s">
        <v>37</v>
      </c>
      <c r="B48" s="16">
        <f>B44+B46-B47</f>
        <v>13199.96</v>
      </c>
    </row>
    <row r="49" spans="2:2" x14ac:dyDescent="0.25">
      <c r="B49" s="15"/>
    </row>
  </sheetData>
  <mergeCells count="29">
    <mergeCell ref="A35:E35"/>
    <mergeCell ref="A36:E36"/>
    <mergeCell ref="A37:E37"/>
    <mergeCell ref="B38:D38"/>
    <mergeCell ref="A40:E40"/>
    <mergeCell ref="B41:D41"/>
    <mergeCell ref="A20:E20"/>
    <mergeCell ref="A30:E30"/>
    <mergeCell ref="A31:E31"/>
    <mergeCell ref="A32:E32"/>
    <mergeCell ref="A33:E33"/>
    <mergeCell ref="A34:E34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view="pageBreakPreview" topLeftCell="A16" zoomScaleNormal="100" zoomScaleSheetLayoutView="100" workbookViewId="0">
      <selection activeCell="A4" sqref="A4:C4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1.8867187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5" ht="15.6" x14ac:dyDescent="0.3">
      <c r="A1" s="60" t="s">
        <v>73</v>
      </c>
      <c r="B1" s="60"/>
      <c r="C1" s="60"/>
      <c r="D1" s="61"/>
    </row>
    <row r="2" spans="1:5" ht="15.6" x14ac:dyDescent="0.3">
      <c r="A2" s="62" t="s">
        <v>74</v>
      </c>
      <c r="B2" s="62"/>
      <c r="C2" s="62"/>
      <c r="D2" s="1"/>
    </row>
    <row r="3" spans="1:5" ht="15.6" x14ac:dyDescent="0.3">
      <c r="A3" s="62" t="s">
        <v>75</v>
      </c>
      <c r="B3" s="62"/>
      <c r="C3" s="62"/>
      <c r="D3" s="1"/>
    </row>
    <row r="4" spans="1:5" ht="15.6" x14ac:dyDescent="0.3">
      <c r="A4" s="60" t="s">
        <v>90</v>
      </c>
      <c r="B4" s="60"/>
      <c r="C4" s="60"/>
      <c r="D4" s="61"/>
    </row>
    <row r="5" spans="1:5" ht="15.6" x14ac:dyDescent="0.3">
      <c r="A5" s="63"/>
      <c r="B5" s="63"/>
      <c r="C5" s="63"/>
      <c r="D5" s="1"/>
    </row>
    <row r="6" spans="1:5" ht="15.6" x14ac:dyDescent="0.3">
      <c r="A6" s="1"/>
      <c r="B6" s="64" t="s">
        <v>76</v>
      </c>
      <c r="C6" s="65">
        <f>'1кв'!B44</f>
        <v>-26642.34</v>
      </c>
      <c r="D6" s="66"/>
    </row>
    <row r="7" spans="1:5" ht="15.6" x14ac:dyDescent="0.3">
      <c r="A7" s="1"/>
      <c r="B7" s="64" t="s">
        <v>91</v>
      </c>
      <c r="C7" s="65"/>
      <c r="D7" s="66"/>
    </row>
    <row r="8" spans="1:5" ht="15.6" x14ac:dyDescent="0.3">
      <c r="A8" s="67" t="s">
        <v>77</v>
      </c>
      <c r="B8" s="64" t="s">
        <v>78</v>
      </c>
      <c r="C8" s="68">
        <f>'1кв'!B46+'2кв'!B46+'3кв'!B47+'4кв'!B46</f>
        <v>274289.47000000003</v>
      </c>
      <c r="D8" s="69"/>
    </row>
    <row r="9" spans="1:5" ht="15.6" x14ac:dyDescent="0.3">
      <c r="A9" s="28"/>
      <c r="B9" s="64" t="s">
        <v>79</v>
      </c>
      <c r="C9" s="70">
        <f>SUM(C8:C8)</f>
        <v>274289.47000000003</v>
      </c>
      <c r="D9" s="66"/>
    </row>
    <row r="10" spans="1:5" ht="15.6" x14ac:dyDescent="0.3">
      <c r="A10" s="1"/>
      <c r="B10" s="71"/>
      <c r="C10" s="71"/>
      <c r="D10" s="72"/>
    </row>
    <row r="11" spans="1:5" ht="15.6" x14ac:dyDescent="0.3">
      <c r="A11" s="1" t="s">
        <v>80</v>
      </c>
      <c r="B11" s="18" t="s">
        <v>47</v>
      </c>
      <c r="C11" s="73">
        <f>'1кв'!E22+'2кв'!E22+'3кв'!E22+'4кв'!E22</f>
        <v>160503.12</v>
      </c>
      <c r="D11" s="72"/>
    </row>
    <row r="12" spans="1:5" ht="41.4" x14ac:dyDescent="0.3">
      <c r="A12" s="1"/>
      <c r="B12" s="6" t="s">
        <v>54</v>
      </c>
      <c r="C12" s="73">
        <f>'1кв'!E23+'2кв'!E23+'3кв'!E23+'4кв'!E23</f>
        <v>7347.3600000000006</v>
      </c>
      <c r="D12" s="72"/>
      <c r="E12" s="74"/>
    </row>
    <row r="13" spans="1:5" ht="15.6" x14ac:dyDescent="0.3">
      <c r="B13" s="6" t="s">
        <v>22</v>
      </c>
      <c r="C13" s="73">
        <f>'1кв'!E24+'2кв'!E24+'3кв'!E24+'4кв'!E24</f>
        <v>309.66000000000003</v>
      </c>
      <c r="D13" s="72"/>
    </row>
    <row r="14" spans="1:5" ht="15.6" x14ac:dyDescent="0.3">
      <c r="B14" s="6" t="s">
        <v>40</v>
      </c>
      <c r="C14" s="73">
        <f>'1кв'!E25+'2кв'!E25+'3кв'!E25+'4кв'!E25</f>
        <v>42560.52</v>
      </c>
      <c r="D14" s="72"/>
    </row>
    <row r="15" spans="1:5" ht="15.6" x14ac:dyDescent="0.3">
      <c r="A15" s="1"/>
      <c r="B15" s="6" t="s">
        <v>30</v>
      </c>
      <c r="C15" s="73">
        <f>'1кв'!E26+'2кв'!E26+'3кв'!E26+'4кв'!E26</f>
        <v>2031.9099999999999</v>
      </c>
      <c r="D15" s="72"/>
    </row>
    <row r="16" spans="1:5" ht="15.6" x14ac:dyDescent="0.3">
      <c r="A16" s="1"/>
      <c r="B16" s="75" t="s">
        <v>92</v>
      </c>
      <c r="C16" s="76">
        <f>28*206.95</f>
        <v>5794.5999999999995</v>
      </c>
      <c r="D16" s="72"/>
    </row>
    <row r="17" spans="1:5" ht="15.6" x14ac:dyDescent="0.3">
      <c r="A17" s="1"/>
      <c r="B17" s="77" t="s">
        <v>81</v>
      </c>
      <c r="C17" s="76">
        <f>SUM(C18:C18)</f>
        <v>15900</v>
      </c>
      <c r="D17" s="72"/>
    </row>
    <row r="18" spans="1:5" ht="15.6" x14ac:dyDescent="0.3">
      <c r="A18" s="1"/>
      <c r="B18" s="40" t="s">
        <v>63</v>
      </c>
      <c r="C18" s="7">
        <f>'3кв'!E27</f>
        <v>15900</v>
      </c>
      <c r="D18" s="72"/>
    </row>
    <row r="19" spans="1:5" ht="15.6" x14ac:dyDescent="0.3">
      <c r="A19" s="1"/>
      <c r="B19" s="78" t="s">
        <v>82</v>
      </c>
      <c r="C19" s="79">
        <f>SUM(C11:C17)</f>
        <v>234447.16999999998</v>
      </c>
      <c r="D19" s="72"/>
      <c r="E19" s="74"/>
    </row>
    <row r="20" spans="1:5" ht="15.6" x14ac:dyDescent="0.3">
      <c r="A20" s="1"/>
      <c r="B20" s="80" t="s">
        <v>83</v>
      </c>
      <c r="C20" s="79">
        <f>C6+C9-C19</f>
        <v>13199.96000000005</v>
      </c>
      <c r="D20" s="72"/>
    </row>
    <row r="21" spans="1:5" ht="15.6" x14ac:dyDescent="0.3">
      <c r="A21" s="1"/>
      <c r="B21" s="67"/>
      <c r="C21" s="67"/>
      <c r="D21" s="72"/>
    </row>
    <row r="22" spans="1:5" ht="15.6" x14ac:dyDescent="0.3">
      <c r="A22" s="1"/>
      <c r="B22" s="67"/>
      <c r="C22" s="67"/>
      <c r="D22" s="72"/>
    </row>
    <row r="23" spans="1:5" ht="15.6" x14ac:dyDescent="0.3">
      <c r="A23" s="1"/>
      <c r="B23" s="67"/>
      <c r="C23" s="67"/>
      <c r="D23" s="72"/>
    </row>
    <row r="24" spans="1:5" ht="15.6" x14ac:dyDescent="0.3">
      <c r="A24" s="67" t="s">
        <v>84</v>
      </c>
      <c r="C24" s="67"/>
      <c r="D24" s="72"/>
    </row>
    <row r="25" spans="1:5" ht="15.6" x14ac:dyDescent="0.3">
      <c r="A25" s="1"/>
      <c r="B25" s="67"/>
      <c r="C25" s="67"/>
      <c r="D25" s="72"/>
    </row>
    <row r="26" spans="1:5" ht="15.6" x14ac:dyDescent="0.3">
      <c r="A26" s="1"/>
      <c r="B26" s="67"/>
      <c r="C26" s="67"/>
      <c r="D26" s="72"/>
    </row>
    <row r="27" spans="1:5" ht="15.6" x14ac:dyDescent="0.3">
      <c r="A27" s="1" t="s">
        <v>85</v>
      </c>
      <c r="B27" s="67" t="s">
        <v>86</v>
      </c>
      <c r="C27" s="67"/>
      <c r="D27" s="72"/>
    </row>
    <row r="28" spans="1:5" ht="15.6" x14ac:dyDescent="0.3">
      <c r="A28" s="1"/>
      <c r="B28" s="67" t="s">
        <v>87</v>
      </c>
      <c r="C28" s="67"/>
      <c r="D28" s="72"/>
    </row>
    <row r="29" spans="1:5" ht="15.6" x14ac:dyDescent="0.3">
      <c r="A29" s="1"/>
      <c r="B29" s="67" t="s">
        <v>88</v>
      </c>
      <c r="C29" s="67"/>
      <c r="D29" s="72"/>
    </row>
    <row r="30" spans="1:5" ht="15.6" x14ac:dyDescent="0.3">
      <c r="A30" s="1"/>
      <c r="B30" s="67"/>
      <c r="C30" s="67"/>
      <c r="D30" s="72"/>
    </row>
    <row r="31" spans="1:5" ht="15.6" x14ac:dyDescent="0.3">
      <c r="A31" s="1"/>
      <c r="B31" s="67"/>
      <c r="C31" s="67"/>
      <c r="D31" s="72"/>
    </row>
    <row r="32" spans="1:5" ht="15.6" x14ac:dyDescent="0.3">
      <c r="A32" s="63" t="s">
        <v>89</v>
      </c>
      <c r="B32" s="63"/>
      <c r="C32" s="63"/>
      <c r="D32" s="72"/>
    </row>
    <row r="33" spans="1:4" ht="15.6" x14ac:dyDescent="0.3">
      <c r="A33" s="1"/>
      <c r="B33" s="67"/>
      <c r="C33" s="67"/>
      <c r="D33" s="72"/>
    </row>
    <row r="34" spans="1:4" ht="15.6" x14ac:dyDescent="0.3">
      <c r="A34" s="1"/>
      <c r="B34" s="67"/>
      <c r="C34" s="67"/>
      <c r="D34" s="72"/>
    </row>
    <row r="35" spans="1:4" ht="15.6" x14ac:dyDescent="0.3">
      <c r="A35" s="1"/>
      <c r="B35" s="67"/>
      <c r="C35" s="67"/>
      <c r="D35" s="72"/>
    </row>
    <row r="36" spans="1:4" ht="15.6" x14ac:dyDescent="0.3">
      <c r="A36" s="1"/>
      <c r="B36" s="67"/>
      <c r="C36" s="67"/>
      <c r="D36" s="72"/>
    </row>
  </sheetData>
  <mergeCells count="7">
    <mergeCell ref="A32:C32"/>
    <mergeCell ref="A1:C1"/>
    <mergeCell ref="A2:C2"/>
    <mergeCell ref="A3:C3"/>
    <mergeCell ref="A4:C4"/>
    <mergeCell ref="A5:C5"/>
    <mergeCell ref="B10:C1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2021-03-11T12:13:54Z</dcterms:modified>
</cp:coreProperties>
</file>