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отчет!$A$1:$C$33</definedName>
  </definedNames>
  <calcPr calcId="145621"/>
</workbook>
</file>

<file path=xl/calcChain.xml><?xml version="1.0" encoding="utf-8"?>
<calcChain xmlns="http://schemas.openxmlformats.org/spreadsheetml/2006/main">
  <c r="C16" i="18" l="1"/>
  <c r="C13" i="18"/>
  <c r="C14" i="18"/>
  <c r="C15" i="18"/>
  <c r="C18" i="18" s="1"/>
  <c r="C12" i="18"/>
  <c r="C11" i="18"/>
  <c r="C8" i="18"/>
  <c r="C9" i="18" s="1"/>
  <c r="C6" i="18"/>
  <c r="E29" i="17"/>
  <c r="B45" i="17"/>
  <c r="E28" i="17"/>
  <c r="E26" i="17"/>
  <c r="E24" i="17"/>
  <c r="E23" i="17"/>
  <c r="C19" i="18" l="1"/>
  <c r="B49" i="17"/>
  <c r="B50" i="17" s="1"/>
  <c r="B45" i="16"/>
  <c r="E29" i="16"/>
  <c r="E26" i="16"/>
  <c r="E24" i="16"/>
  <c r="E23" i="16"/>
  <c r="B49" i="16" l="1"/>
  <c r="B50" i="16"/>
  <c r="B45" i="15"/>
  <c r="E29" i="15"/>
  <c r="E24" i="15"/>
  <c r="E26" i="15"/>
  <c r="E23" i="15"/>
  <c r="D23" i="15"/>
  <c r="B49" i="15" l="1"/>
  <c r="B50" i="15" s="1"/>
  <c r="E28" i="14"/>
  <c r="D23" i="14" l="1"/>
  <c r="E26" i="14" l="1"/>
  <c r="E23" i="14"/>
  <c r="E29" i="14" s="1"/>
  <c r="B49" i="14" s="1"/>
  <c r="B50" i="14" l="1"/>
</calcChain>
</file>

<file path=xl/sharedStrings.xml><?xml version="1.0" encoding="utf-8"?>
<sst xmlns="http://schemas.openxmlformats.org/spreadsheetml/2006/main" count="271" uniqueCount="94">
  <si>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</si>
  <si>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</si>
  <si>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</si>
  <si>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</si>
  <si>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</si>
  <si>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</si>
  <si>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</si>
  <si>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</si>
  <si>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</si>
  <si>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</si>
  <si>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</si>
  <si>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</si>
  <si>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</si>
  <si>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</si>
  <si>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</si>
  <si>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</si>
  <si>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</si>
  <si>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</si>
  <si>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</si>
  <si>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</si>
  <si>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</si>
  <si>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</si>
  <si>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</si>
  <si>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</si>
  <si>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</si>
  <si>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</si>
  <si>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Юбилейная,35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</si>
  <si>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Укустовой Любови Андреевны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</si>
  <si>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№15 от 20.03.2013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</si>
  <si>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№15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</si>
  <si>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Юбилейная</t>
    </r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</si>
  <si>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</si>
  <si>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</si>
  <si>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Укустовой Л.А.</t>
  </si>
  <si>
    <t>Стоимость материалов</t>
  </si>
  <si>
    <t>1 квартал</t>
  </si>
  <si>
    <t>руб.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</si>
  <si>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</si>
  <si>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</si>
  <si>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</si>
  <si>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- 274</t>
  </si>
  <si>
    <t>Работы по содержанию и тек. ремонту</t>
  </si>
  <si>
    <t xml:space="preserve">Общехозяйственные расходы </t>
  </si>
  <si>
    <t>Остаток на начало квартала</t>
  </si>
  <si>
    <t>определена приложением № 9 к договору</t>
  </si>
  <si>
    <t>Услуги по дератизации и дезинфекции</t>
  </si>
  <si>
    <t>По заявке собственников или 4 раза в год</t>
  </si>
  <si>
    <t>ч/час</t>
  </si>
  <si>
    <t xml:space="preserve">Услуги по содержанию многоквартирного дома </t>
  </si>
  <si>
    <t>за  1 квартал 2020г.</t>
  </si>
  <si>
    <t>"31" 03 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</si>
  <si>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</si>
  <si>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</si>
  <si>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Частичный ремонт кровли</t>
  </si>
  <si>
    <t>март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</si>
  <si>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четырнадцать тысяч триста сорок один рубль 61 копейка</t>
    </r>
  </si>
  <si>
    <t>Предъявлено населению  13153,06</t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</si>
  <si>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</si>
  <si>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</si>
  <si>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</si>
  <si>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</si>
  <si>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тринадцать тысяч двести пятьдесят три рубля 10 копеек</t>
    </r>
  </si>
  <si>
    <t>Предъявлено населению  13152</t>
  </si>
  <si>
    <t>за 3 квартал 2020 года</t>
  </si>
  <si>
    <t>"30" 09 2020 г.</t>
  </si>
  <si>
    <t>3 квартал</t>
  </si>
  <si>
    <t>Предъявлено населению  13793,19</t>
  </si>
  <si>
    <t>за 4 квартал 2020 года</t>
  </si>
  <si>
    <t>"31" 12 2020 г.</t>
  </si>
  <si>
    <t>Прочистка вентканала,дымохода кв.1</t>
  </si>
  <si>
    <t>4 квартал</t>
  </si>
  <si>
    <t>октябрь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</si>
  <si>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</si>
  <si>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</si>
  <si>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</si>
  <si>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</si>
  <si>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</si>
  <si>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</si>
  <si>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</si>
  <si>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</si>
  <si>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Обработка подъездов хлорсодержащими растворами опрыскивание 1 раз в неделю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</si>
  <si>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</si>
  <si>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</si>
  <si>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</si>
  <si>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</si>
  <si>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</si>
  <si>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</si>
  <si>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</si>
  <si>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</si>
  <si>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</si>
  <si>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ул.Юбилейная, д.35</t>
  </si>
  <si>
    <t>Начислено всего 53891,44</t>
  </si>
  <si>
    <t>Непредвиденные работы 13,5ч/ч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</si>
  <si>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четырнадцать тысяч семьсот двадцать два рубля 06 копеек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</si>
</sst>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2" fillId="0" borderId="0" xfId="0" applyFont="1"/>
    <xf numFmtId="164" fontId="8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3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13" fillId="0" borderId="3" xfId="0" applyFont="1" applyBorder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2" zoomScaleNormal="100" zoomScaleSheetLayoutView="100" workbookViewId="0">
      <selection activeCell="B50" sqref="B50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40" t="s">
        <v>11</v>
      </c>
      <c r="B1" s="40"/>
      <c r="C1" s="40"/>
      <c r="D1" s="40"/>
      <c r="E1" s="40"/>
    </row>
    <row r="2" spans="1:5" ht="30.75" customHeight="1" x14ac:dyDescent="0.3">
      <c r="A2" s="41" t="s">
        <v>12</v>
      </c>
      <c r="B2" s="42"/>
      <c r="C2" s="42"/>
      <c r="D2" s="42"/>
      <c r="E2" s="42"/>
    </row>
    <row r="3" spans="1:5" ht="15.6" x14ac:dyDescent="0.3">
      <c r="A3" s="41" t="s">
        <v>49</v>
      </c>
      <c r="B3" s="41"/>
      <c r="C3" s="41"/>
      <c r="D3" s="41"/>
      <c r="E3" s="41"/>
    </row>
    <row r="4" spans="1:5" s="1" customFormat="1" ht="15.6" x14ac:dyDescent="0.3">
      <c r="A4" s="5" t="s">
        <v>13</v>
      </c>
      <c r="B4" s="26"/>
      <c r="C4" s="26"/>
      <c r="D4" s="43" t="s">
        <v>50</v>
      </c>
      <c r="E4" s="43"/>
    </row>
    <row r="5" spans="1:5" x14ac:dyDescent="0.25">
      <c r="A5" s="24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39" t="s">
        <v>26</v>
      </c>
      <c r="B7" s="39"/>
      <c r="C7" s="39"/>
      <c r="D7" s="39"/>
      <c r="E7" s="39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4" t="s">
        <v>27</v>
      </c>
      <c r="B9" s="44"/>
      <c r="C9" s="44"/>
      <c r="D9" s="44"/>
      <c r="E9" s="44"/>
    </row>
    <row r="10" spans="1:5" ht="28.5" customHeight="1" x14ac:dyDescent="0.25">
      <c r="A10" s="47" t="s">
        <v>14</v>
      </c>
      <c r="B10" s="48"/>
      <c r="C10" s="48"/>
      <c r="D10" s="48"/>
      <c r="E10" s="48"/>
    </row>
    <row r="11" spans="1:5" ht="31.5" customHeight="1" x14ac:dyDescent="0.25">
      <c r="A11" s="44" t="s">
        <v>28</v>
      </c>
      <c r="B11" s="44"/>
      <c r="C11" s="44"/>
      <c r="D11" s="44"/>
      <c r="E11" s="44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4" t="s">
        <v>22</v>
      </c>
      <c r="B13" s="44"/>
      <c r="C13" s="44"/>
      <c r="D13" s="44"/>
      <c r="E13" s="44"/>
    </row>
    <row r="14" spans="1:5" ht="11.25" customHeight="1" x14ac:dyDescent="0.25">
      <c r="A14" s="46" t="s">
        <v>2</v>
      </c>
      <c r="B14" s="49"/>
      <c r="C14" s="49"/>
      <c r="D14" s="49"/>
      <c r="E14" s="49"/>
    </row>
    <row r="15" spans="1:5" ht="11.25" customHeight="1" x14ac:dyDescent="0.25">
      <c r="A15" s="23"/>
      <c r="B15" s="24"/>
      <c r="C15" s="24"/>
      <c r="D15" s="24"/>
      <c r="E15" s="24"/>
    </row>
    <row r="16" spans="1:5" x14ac:dyDescent="0.25">
      <c r="A16" s="44" t="s">
        <v>23</v>
      </c>
      <c r="B16" s="44"/>
      <c r="C16" s="44"/>
      <c r="D16" s="44"/>
      <c r="E16" s="44"/>
    </row>
    <row r="17" spans="1:7" ht="10.5" customHeight="1" x14ac:dyDescent="0.25">
      <c r="A17" s="46" t="s">
        <v>16</v>
      </c>
      <c r="B17" s="49"/>
      <c r="C17" s="49"/>
      <c r="D17" s="49"/>
      <c r="E17" s="49"/>
    </row>
    <row r="18" spans="1:7" ht="30.75" customHeight="1" x14ac:dyDescent="0.25">
      <c r="A18" s="44" t="s">
        <v>17</v>
      </c>
      <c r="B18" s="44"/>
      <c r="C18" s="44"/>
      <c r="D18" s="44"/>
      <c r="E18" s="44"/>
    </row>
    <row r="19" spans="1:7" ht="63.75" customHeight="1" x14ac:dyDescent="0.25">
      <c r="A19" s="44" t="s">
        <v>29</v>
      </c>
      <c r="B19" s="44"/>
      <c r="C19" s="44"/>
      <c r="D19" s="44"/>
      <c r="E19" s="44"/>
    </row>
    <row r="20" spans="1:7" ht="33.75" customHeight="1" x14ac:dyDescent="0.25">
      <c r="A20" s="45" t="s">
        <v>30</v>
      </c>
      <c r="B20" s="45"/>
      <c r="C20" s="45"/>
      <c r="D20" s="45"/>
      <c r="E20" s="45"/>
    </row>
    <row r="21" spans="1:7" x14ac:dyDescent="0.25">
      <c r="A21" s="45"/>
      <c r="B21" s="45"/>
      <c r="C21" s="45"/>
      <c r="D21" s="45"/>
      <c r="E21" s="45"/>
      <c r="F21" s="2">
        <v>274</v>
      </c>
      <c r="G21" s="2">
        <v>3</v>
      </c>
    </row>
    <row r="22" spans="1:7" ht="124.2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9.6" x14ac:dyDescent="0.3">
      <c r="A23" s="20" t="s">
        <v>48</v>
      </c>
      <c r="B23" s="9" t="s">
        <v>44</v>
      </c>
      <c r="C23" s="3" t="s">
        <v>4</v>
      </c>
      <c r="D23" s="3">
        <f>11.53</f>
        <v>11.53</v>
      </c>
      <c r="E23" s="8">
        <f>D23*F21*G21</f>
        <v>9477.66</v>
      </c>
    </row>
    <row r="24" spans="1:7" ht="55.2" x14ac:dyDescent="0.25">
      <c r="A24" s="7" t="s">
        <v>51</v>
      </c>
      <c r="B24" s="30" t="s">
        <v>52</v>
      </c>
      <c r="C24" s="3" t="s">
        <v>4</v>
      </c>
      <c r="D24" s="3"/>
      <c r="E24" s="8">
        <v>86.64</v>
      </c>
    </row>
    <row r="25" spans="1:7" ht="39.6" x14ac:dyDescent="0.25">
      <c r="A25" s="7" t="s">
        <v>45</v>
      </c>
      <c r="B25" s="9" t="s">
        <v>46</v>
      </c>
      <c r="C25" s="3" t="s">
        <v>4</v>
      </c>
      <c r="D25" s="3">
        <v>0</v>
      </c>
      <c r="E25" s="8">
        <v>0</v>
      </c>
    </row>
    <row r="26" spans="1:7" x14ac:dyDescent="0.25">
      <c r="A26" s="7" t="s">
        <v>42</v>
      </c>
      <c r="B26" s="9" t="s">
        <v>24</v>
      </c>
      <c r="C26" s="3" t="s">
        <v>4</v>
      </c>
      <c r="D26" s="3">
        <v>3.15</v>
      </c>
      <c r="E26" s="8">
        <f>D26*F21*G21</f>
        <v>2589.3000000000002</v>
      </c>
    </row>
    <row r="27" spans="1:7" ht="15.6" x14ac:dyDescent="0.25">
      <c r="A27" s="7" t="s">
        <v>34</v>
      </c>
      <c r="B27" s="9" t="s">
        <v>35</v>
      </c>
      <c r="C27" s="3" t="s">
        <v>36</v>
      </c>
      <c r="D27" s="21"/>
      <c r="E27" s="8">
        <v>315.56</v>
      </c>
    </row>
    <row r="28" spans="1:7" ht="15.6" x14ac:dyDescent="0.25">
      <c r="A28" s="25" t="s">
        <v>53</v>
      </c>
      <c r="B28" s="9" t="s">
        <v>54</v>
      </c>
      <c r="C28" s="3" t="s">
        <v>47</v>
      </c>
      <c r="D28" s="21">
        <v>9.5</v>
      </c>
      <c r="E28" s="8">
        <f>D28*197.1</f>
        <v>1872.45</v>
      </c>
    </row>
    <row r="29" spans="1:7" s="14" customFormat="1" x14ac:dyDescent="0.25">
      <c r="A29" s="10" t="s">
        <v>25</v>
      </c>
      <c r="B29" s="11"/>
      <c r="C29" s="12"/>
      <c r="D29" s="12"/>
      <c r="E29" s="13">
        <f>SUM(E23:E28)</f>
        <v>14341.609999999999</v>
      </c>
    </row>
    <row r="31" spans="1:7" ht="30.75" customHeight="1" x14ac:dyDescent="0.25">
      <c r="A31" s="44" t="s">
        <v>55</v>
      </c>
      <c r="B31" s="44"/>
      <c r="C31" s="44"/>
      <c r="D31" s="44"/>
      <c r="E31" s="44"/>
    </row>
    <row r="32" spans="1:7" ht="30.75" customHeight="1" x14ac:dyDescent="0.25">
      <c r="A32" s="44" t="s">
        <v>21</v>
      </c>
      <c r="B32" s="44"/>
      <c r="C32" s="44"/>
      <c r="D32" s="44"/>
      <c r="E32" s="44"/>
    </row>
    <row r="33" spans="1:5" x14ac:dyDescent="0.25">
      <c r="A33" s="44" t="s">
        <v>20</v>
      </c>
      <c r="B33" s="44"/>
      <c r="C33" s="44"/>
      <c r="D33" s="44"/>
      <c r="E33" s="44"/>
    </row>
    <row r="34" spans="1:5" ht="30" customHeight="1" x14ac:dyDescent="0.25">
      <c r="A34" s="44" t="s">
        <v>31</v>
      </c>
      <c r="B34" s="44"/>
      <c r="C34" s="44"/>
      <c r="D34" s="44"/>
      <c r="E34" s="44"/>
    </row>
    <row r="35" spans="1:5" x14ac:dyDescent="0.25">
      <c r="A35" s="44" t="s">
        <v>18</v>
      </c>
      <c r="B35" s="44"/>
      <c r="C35" s="44"/>
      <c r="D35" s="44"/>
      <c r="E35" s="44"/>
    </row>
    <row r="36" spans="1:5" x14ac:dyDescent="0.25">
      <c r="A36" s="51" t="s">
        <v>5</v>
      </c>
      <c r="B36" s="51"/>
      <c r="C36" s="51"/>
      <c r="D36" s="51"/>
      <c r="E36" s="51"/>
    </row>
    <row r="37" spans="1:5" x14ac:dyDescent="0.25">
      <c r="A37" s="44" t="s">
        <v>18</v>
      </c>
      <c r="B37" s="44"/>
      <c r="C37" s="44"/>
      <c r="D37" s="44"/>
      <c r="E37" s="44"/>
    </row>
    <row r="38" spans="1:5" x14ac:dyDescent="0.25">
      <c r="A38" s="52" t="s">
        <v>32</v>
      </c>
      <c r="B38" s="52"/>
      <c r="C38" s="52"/>
      <c r="D38" s="52"/>
      <c r="E38" s="52"/>
    </row>
    <row r="39" spans="1:5" x14ac:dyDescent="0.25">
      <c r="B39" s="50" t="s">
        <v>19</v>
      </c>
      <c r="C39" s="50"/>
      <c r="D39" s="50"/>
      <c r="E39" s="6" t="s">
        <v>6</v>
      </c>
    </row>
    <row r="40" spans="1:5" x14ac:dyDescent="0.25">
      <c r="A40" s="23"/>
      <c r="B40" s="23"/>
      <c r="C40" s="23"/>
      <c r="D40" s="23"/>
      <c r="E40" s="23"/>
    </row>
    <row r="41" spans="1:5" x14ac:dyDescent="0.25">
      <c r="A41" s="52" t="s">
        <v>33</v>
      </c>
      <c r="B41" s="52"/>
      <c r="C41" s="52"/>
      <c r="D41" s="52"/>
      <c r="E41" s="52"/>
    </row>
    <row r="42" spans="1:5" x14ac:dyDescent="0.25">
      <c r="B42" s="50" t="s">
        <v>19</v>
      </c>
      <c r="C42" s="50"/>
      <c r="D42" s="50"/>
      <c r="E42" s="6" t="s">
        <v>6</v>
      </c>
    </row>
    <row r="44" spans="1:5" x14ac:dyDescent="0.25">
      <c r="A44" s="18" t="s">
        <v>40</v>
      </c>
    </row>
    <row r="45" spans="1:5" x14ac:dyDescent="0.25">
      <c r="A45" s="14" t="s">
        <v>37</v>
      </c>
      <c r="B45" s="15">
        <v>-1380.77</v>
      </c>
    </row>
    <row r="46" spans="1:5" ht="15.6" x14ac:dyDescent="0.3">
      <c r="A46" s="2" t="s">
        <v>43</v>
      </c>
      <c r="B46" s="16"/>
    </row>
    <row r="47" spans="1:5" x14ac:dyDescent="0.25">
      <c r="A47" s="22" t="s">
        <v>56</v>
      </c>
      <c r="B47" s="17"/>
    </row>
    <row r="48" spans="1:5" x14ac:dyDescent="0.25">
      <c r="A48" s="2" t="s">
        <v>38</v>
      </c>
      <c r="B48" s="17">
        <v>13153.06</v>
      </c>
    </row>
    <row r="49" spans="1:2" ht="27.6" x14ac:dyDescent="0.25">
      <c r="A49" s="22" t="s">
        <v>41</v>
      </c>
      <c r="B49" s="17">
        <f>E29</f>
        <v>14341.609999999999</v>
      </c>
    </row>
    <row r="50" spans="1:2" x14ac:dyDescent="0.25">
      <c r="A50" s="14" t="s">
        <v>39</v>
      </c>
      <c r="B50" s="19">
        <f>B45+B48-B49</f>
        <v>-2569.3199999999997</v>
      </c>
    </row>
  </sheetData>
  <mergeCells count="30">
    <mergeCell ref="B42:D42"/>
    <mergeCell ref="A21:E21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5" zoomScaleNormal="100" zoomScaleSheetLayoutView="100" workbookViewId="0">
      <selection activeCell="A31" sqref="A31:E31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40" t="s">
        <v>11</v>
      </c>
      <c r="B1" s="40"/>
      <c r="C1" s="40"/>
      <c r="D1" s="40"/>
      <c r="E1" s="40"/>
    </row>
    <row r="2" spans="1:5" ht="30.75" customHeight="1" x14ac:dyDescent="0.3">
      <c r="A2" s="41" t="s">
        <v>12</v>
      </c>
      <c r="B2" s="42"/>
      <c r="C2" s="42"/>
      <c r="D2" s="42"/>
      <c r="E2" s="42"/>
    </row>
    <row r="3" spans="1:5" x14ac:dyDescent="0.25">
      <c r="A3" s="53" t="s">
        <v>57</v>
      </c>
      <c r="B3" s="53"/>
      <c r="C3" s="53"/>
      <c r="D3" s="53"/>
      <c r="E3" s="53"/>
    </row>
    <row r="4" spans="1:5" s="1" customFormat="1" ht="15.6" x14ac:dyDescent="0.3">
      <c r="A4" s="34" t="s">
        <v>13</v>
      </c>
      <c r="B4" s="4"/>
      <c r="C4" s="4"/>
      <c r="D4" s="4"/>
      <c r="E4" s="35" t="s">
        <v>58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39" t="s">
        <v>26</v>
      </c>
      <c r="B7" s="39"/>
      <c r="C7" s="39"/>
      <c r="D7" s="39"/>
      <c r="E7" s="39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4" t="s">
        <v>27</v>
      </c>
      <c r="B9" s="44"/>
      <c r="C9" s="44"/>
      <c r="D9" s="44"/>
      <c r="E9" s="44"/>
    </row>
    <row r="10" spans="1:5" ht="28.5" customHeight="1" x14ac:dyDescent="0.25">
      <c r="A10" s="47" t="s">
        <v>14</v>
      </c>
      <c r="B10" s="48"/>
      <c r="C10" s="48"/>
      <c r="D10" s="48"/>
      <c r="E10" s="48"/>
    </row>
    <row r="11" spans="1:5" ht="31.5" customHeight="1" x14ac:dyDescent="0.25">
      <c r="A11" s="44" t="s">
        <v>28</v>
      </c>
      <c r="B11" s="44"/>
      <c r="C11" s="44"/>
      <c r="D11" s="44"/>
      <c r="E11" s="44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4" t="s">
        <v>22</v>
      </c>
      <c r="B13" s="44"/>
      <c r="C13" s="44"/>
      <c r="D13" s="44"/>
      <c r="E13" s="44"/>
    </row>
    <row r="14" spans="1:5" ht="11.25" customHeight="1" x14ac:dyDescent="0.25">
      <c r="A14" s="46" t="s">
        <v>2</v>
      </c>
      <c r="B14" s="49"/>
      <c r="C14" s="49"/>
      <c r="D14" s="49"/>
      <c r="E14" s="49"/>
    </row>
    <row r="15" spans="1:5" ht="11.25" customHeight="1" x14ac:dyDescent="0.25">
      <c r="A15" s="28"/>
      <c r="B15" s="29"/>
      <c r="C15" s="29"/>
      <c r="D15" s="29"/>
      <c r="E15" s="29"/>
    </row>
    <row r="16" spans="1:5" x14ac:dyDescent="0.25">
      <c r="A16" s="44" t="s">
        <v>23</v>
      </c>
      <c r="B16" s="44"/>
      <c r="C16" s="44"/>
      <c r="D16" s="44"/>
      <c r="E16" s="44"/>
    </row>
    <row r="17" spans="1:7" ht="10.5" customHeight="1" x14ac:dyDescent="0.25">
      <c r="A17" s="46" t="s">
        <v>16</v>
      </c>
      <c r="B17" s="49"/>
      <c r="C17" s="49"/>
      <c r="D17" s="49"/>
      <c r="E17" s="49"/>
    </row>
    <row r="18" spans="1:7" ht="30.75" customHeight="1" x14ac:dyDescent="0.25">
      <c r="A18" s="44" t="s">
        <v>17</v>
      </c>
      <c r="B18" s="44"/>
      <c r="C18" s="44"/>
      <c r="D18" s="44"/>
      <c r="E18" s="44"/>
    </row>
    <row r="19" spans="1:7" ht="63.75" customHeight="1" x14ac:dyDescent="0.25">
      <c r="A19" s="44" t="s">
        <v>29</v>
      </c>
      <c r="B19" s="44"/>
      <c r="C19" s="44"/>
      <c r="D19" s="44"/>
      <c r="E19" s="44"/>
    </row>
    <row r="20" spans="1:7" ht="33.75" customHeight="1" x14ac:dyDescent="0.25">
      <c r="A20" s="45" t="s">
        <v>30</v>
      </c>
      <c r="B20" s="45"/>
      <c r="C20" s="45"/>
      <c r="D20" s="45"/>
      <c r="E20" s="45"/>
    </row>
    <row r="21" spans="1:7" x14ac:dyDescent="0.25">
      <c r="A21" s="45"/>
      <c r="B21" s="45"/>
      <c r="C21" s="45"/>
      <c r="D21" s="45"/>
      <c r="E21" s="45"/>
      <c r="F21" s="2">
        <v>274</v>
      </c>
      <c r="G21" s="2">
        <v>3</v>
      </c>
    </row>
    <row r="22" spans="1:7" ht="124.2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9.6" x14ac:dyDescent="0.3">
      <c r="A23" s="20" t="s">
        <v>48</v>
      </c>
      <c r="B23" s="9" t="s">
        <v>44</v>
      </c>
      <c r="C23" s="3" t="s">
        <v>4</v>
      </c>
      <c r="D23" s="3">
        <f>11.53</f>
        <v>11.53</v>
      </c>
      <c r="E23" s="8">
        <f>D23*F21*G21</f>
        <v>9477.66</v>
      </c>
    </row>
    <row r="24" spans="1:7" ht="69" x14ac:dyDescent="0.25">
      <c r="A24" s="7" t="s">
        <v>59</v>
      </c>
      <c r="B24" s="9" t="s">
        <v>60</v>
      </c>
      <c r="C24" s="3" t="s">
        <v>4</v>
      </c>
      <c r="D24" s="3"/>
      <c r="E24" s="8">
        <f>395.38*3</f>
        <v>1186.1399999999999</v>
      </c>
    </row>
    <row r="25" spans="1:7" ht="39.6" x14ac:dyDescent="0.25">
      <c r="A25" s="7" t="s">
        <v>45</v>
      </c>
      <c r="B25" s="9" t="s">
        <v>46</v>
      </c>
      <c r="C25" s="3" t="s">
        <v>4</v>
      </c>
      <c r="D25" s="3">
        <v>0</v>
      </c>
      <c r="E25" s="8">
        <v>0</v>
      </c>
    </row>
    <row r="26" spans="1:7" x14ac:dyDescent="0.25">
      <c r="A26" s="7" t="s">
        <v>42</v>
      </c>
      <c r="B26" s="9" t="s">
        <v>24</v>
      </c>
      <c r="C26" s="3" t="s">
        <v>4</v>
      </c>
      <c r="D26" s="3">
        <v>3.15</v>
      </c>
      <c r="E26" s="8">
        <f>D26*F21*G21</f>
        <v>2589.3000000000002</v>
      </c>
    </row>
    <row r="27" spans="1:7" ht="15.6" x14ac:dyDescent="0.25">
      <c r="A27" s="7" t="s">
        <v>34</v>
      </c>
      <c r="B27" s="9" t="s">
        <v>60</v>
      </c>
      <c r="C27" s="3" t="s">
        <v>36</v>
      </c>
      <c r="D27" s="21"/>
      <c r="E27" s="8">
        <v>0</v>
      </c>
    </row>
    <row r="28" spans="1:7" ht="15.6" x14ac:dyDescent="0.25">
      <c r="A28" s="25"/>
      <c r="B28" s="9"/>
      <c r="C28" s="3"/>
      <c r="D28" s="21"/>
      <c r="E28" s="8"/>
    </row>
    <row r="29" spans="1:7" s="14" customFormat="1" x14ac:dyDescent="0.25">
      <c r="A29" s="10" t="s">
        <v>25</v>
      </c>
      <c r="B29" s="11"/>
      <c r="C29" s="12"/>
      <c r="D29" s="12"/>
      <c r="E29" s="13">
        <f>SUM(E23:E28)</f>
        <v>13253.099999999999</v>
      </c>
    </row>
    <row r="31" spans="1:7" ht="30.75" customHeight="1" x14ac:dyDescent="0.25">
      <c r="A31" s="54" t="s">
        <v>61</v>
      </c>
      <c r="B31" s="54"/>
      <c r="C31" s="54"/>
      <c r="D31" s="54"/>
      <c r="E31" s="54"/>
    </row>
    <row r="32" spans="1:7" ht="30.75" customHeight="1" x14ac:dyDescent="0.25">
      <c r="A32" s="44" t="s">
        <v>21</v>
      </c>
      <c r="B32" s="44"/>
      <c r="C32" s="44"/>
      <c r="D32" s="44"/>
      <c r="E32" s="44"/>
    </row>
    <row r="33" spans="1:5" x14ac:dyDescent="0.25">
      <c r="A33" s="44" t="s">
        <v>20</v>
      </c>
      <c r="B33" s="44"/>
      <c r="C33" s="44"/>
      <c r="D33" s="44"/>
      <c r="E33" s="44"/>
    </row>
    <row r="34" spans="1:5" ht="30" customHeight="1" x14ac:dyDescent="0.25">
      <c r="A34" s="44" t="s">
        <v>31</v>
      </c>
      <c r="B34" s="44"/>
      <c r="C34" s="44"/>
      <c r="D34" s="44"/>
      <c r="E34" s="44"/>
    </row>
    <row r="35" spans="1:5" x14ac:dyDescent="0.25">
      <c r="A35" s="44" t="s">
        <v>18</v>
      </c>
      <c r="B35" s="44"/>
      <c r="C35" s="44"/>
      <c r="D35" s="44"/>
      <c r="E35" s="44"/>
    </row>
    <row r="36" spans="1:5" x14ac:dyDescent="0.25">
      <c r="A36" s="51" t="s">
        <v>5</v>
      </c>
      <c r="B36" s="51"/>
      <c r="C36" s="51"/>
      <c r="D36" s="51"/>
      <c r="E36" s="51"/>
    </row>
    <row r="37" spans="1:5" x14ac:dyDescent="0.25">
      <c r="A37" s="44" t="s">
        <v>18</v>
      </c>
      <c r="B37" s="44"/>
      <c r="C37" s="44"/>
      <c r="D37" s="44"/>
      <c r="E37" s="44"/>
    </row>
    <row r="38" spans="1:5" x14ac:dyDescent="0.25">
      <c r="A38" s="52" t="s">
        <v>32</v>
      </c>
      <c r="B38" s="52"/>
      <c r="C38" s="52"/>
      <c r="D38" s="52"/>
      <c r="E38" s="52"/>
    </row>
    <row r="39" spans="1:5" x14ac:dyDescent="0.25">
      <c r="B39" s="50" t="s">
        <v>19</v>
      </c>
      <c r="C39" s="50"/>
      <c r="D39" s="50"/>
      <c r="E39" s="6" t="s">
        <v>6</v>
      </c>
    </row>
    <row r="40" spans="1:5" x14ac:dyDescent="0.25">
      <c r="A40" s="28"/>
      <c r="B40" s="28"/>
      <c r="C40" s="28"/>
      <c r="D40" s="28"/>
      <c r="E40" s="28"/>
    </row>
    <row r="41" spans="1:5" x14ac:dyDescent="0.25">
      <c r="A41" s="52" t="s">
        <v>33</v>
      </c>
      <c r="B41" s="52"/>
      <c r="C41" s="52"/>
      <c r="D41" s="52"/>
      <c r="E41" s="52"/>
    </row>
    <row r="42" spans="1:5" x14ac:dyDescent="0.25">
      <c r="B42" s="50" t="s">
        <v>19</v>
      </c>
      <c r="C42" s="50"/>
      <c r="D42" s="50"/>
      <c r="E42" s="6" t="s">
        <v>6</v>
      </c>
    </row>
    <row r="44" spans="1:5" x14ac:dyDescent="0.25">
      <c r="A44" s="18" t="s">
        <v>40</v>
      </c>
    </row>
    <row r="45" spans="1:5" x14ac:dyDescent="0.25">
      <c r="A45" s="14" t="s">
        <v>37</v>
      </c>
      <c r="B45" s="15">
        <f>'1кв'!B50</f>
        <v>-2569.3199999999997</v>
      </c>
    </row>
    <row r="46" spans="1:5" ht="15.6" x14ac:dyDescent="0.3">
      <c r="A46" s="2" t="s">
        <v>43</v>
      </c>
      <c r="B46" s="16"/>
    </row>
    <row r="47" spans="1:5" x14ac:dyDescent="0.25">
      <c r="A47" s="27" t="s">
        <v>62</v>
      </c>
      <c r="B47" s="17"/>
    </row>
    <row r="48" spans="1:5" x14ac:dyDescent="0.25">
      <c r="A48" s="2" t="s">
        <v>38</v>
      </c>
      <c r="B48" s="17">
        <v>13857.6</v>
      </c>
    </row>
    <row r="49" spans="1:2" ht="27.6" x14ac:dyDescent="0.25">
      <c r="A49" s="27" t="s">
        <v>41</v>
      </c>
      <c r="B49" s="17">
        <f>E29</f>
        <v>13253.099999999999</v>
      </c>
    </row>
    <row r="50" spans="1:2" x14ac:dyDescent="0.25">
      <c r="A50" s="14" t="s">
        <v>39</v>
      </c>
      <c r="B50" s="19">
        <f>B45+B48-B49</f>
        <v>-1964.8199999999979</v>
      </c>
    </row>
  </sheetData>
  <mergeCells count="29">
    <mergeCell ref="B42:D42"/>
    <mergeCell ref="A21:E21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5" zoomScaleNormal="100" zoomScaleSheetLayoutView="100" workbookViewId="0">
      <selection activeCell="E29" sqref="E29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40" t="s">
        <v>11</v>
      </c>
      <c r="B1" s="40"/>
      <c r="C1" s="40"/>
      <c r="D1" s="40"/>
      <c r="E1" s="40"/>
    </row>
    <row r="2" spans="1:5" ht="30.75" customHeight="1" x14ac:dyDescent="0.3">
      <c r="A2" s="41" t="s">
        <v>12</v>
      </c>
      <c r="B2" s="42"/>
      <c r="C2" s="42"/>
      <c r="D2" s="42"/>
      <c r="E2" s="42"/>
    </row>
    <row r="3" spans="1:5" x14ac:dyDescent="0.25">
      <c r="A3" s="53" t="s">
        <v>63</v>
      </c>
      <c r="B3" s="53"/>
      <c r="C3" s="53"/>
      <c r="D3" s="53"/>
      <c r="E3" s="53"/>
    </row>
    <row r="4" spans="1:5" s="1" customFormat="1" ht="15.6" x14ac:dyDescent="0.3">
      <c r="A4" s="34" t="s">
        <v>13</v>
      </c>
      <c r="B4" s="4"/>
      <c r="C4" s="4"/>
      <c r="D4" s="4"/>
      <c r="E4" s="35" t="s">
        <v>64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39" t="s">
        <v>26</v>
      </c>
      <c r="B7" s="39"/>
      <c r="C7" s="39"/>
      <c r="D7" s="39"/>
      <c r="E7" s="39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4" t="s">
        <v>27</v>
      </c>
      <c r="B9" s="44"/>
      <c r="C9" s="44"/>
      <c r="D9" s="44"/>
      <c r="E9" s="44"/>
    </row>
    <row r="10" spans="1:5" ht="28.5" customHeight="1" x14ac:dyDescent="0.25">
      <c r="A10" s="47" t="s">
        <v>14</v>
      </c>
      <c r="B10" s="48"/>
      <c r="C10" s="48"/>
      <c r="D10" s="48"/>
      <c r="E10" s="48"/>
    </row>
    <row r="11" spans="1:5" ht="31.5" customHeight="1" x14ac:dyDescent="0.25">
      <c r="A11" s="44" t="s">
        <v>28</v>
      </c>
      <c r="B11" s="44"/>
      <c r="C11" s="44"/>
      <c r="D11" s="44"/>
      <c r="E11" s="44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4" t="s">
        <v>22</v>
      </c>
      <c r="B13" s="44"/>
      <c r="C13" s="44"/>
      <c r="D13" s="44"/>
      <c r="E13" s="44"/>
    </row>
    <row r="14" spans="1:5" ht="11.25" customHeight="1" x14ac:dyDescent="0.25">
      <c r="A14" s="46" t="s">
        <v>2</v>
      </c>
      <c r="B14" s="49"/>
      <c r="C14" s="49"/>
      <c r="D14" s="49"/>
      <c r="E14" s="49"/>
    </row>
    <row r="15" spans="1:5" ht="11.25" customHeight="1" x14ac:dyDescent="0.25">
      <c r="A15" s="32"/>
      <c r="B15" s="33"/>
      <c r="C15" s="33"/>
      <c r="D15" s="33"/>
      <c r="E15" s="33"/>
    </row>
    <row r="16" spans="1:5" x14ac:dyDescent="0.25">
      <c r="A16" s="44" t="s">
        <v>23</v>
      </c>
      <c r="B16" s="44"/>
      <c r="C16" s="44"/>
      <c r="D16" s="44"/>
      <c r="E16" s="44"/>
    </row>
    <row r="17" spans="1:7" ht="10.5" customHeight="1" x14ac:dyDescent="0.25">
      <c r="A17" s="46" t="s">
        <v>16</v>
      </c>
      <c r="B17" s="49"/>
      <c r="C17" s="49"/>
      <c r="D17" s="49"/>
      <c r="E17" s="49"/>
    </row>
    <row r="18" spans="1:7" ht="30.75" customHeight="1" x14ac:dyDescent="0.25">
      <c r="A18" s="44" t="s">
        <v>17</v>
      </c>
      <c r="B18" s="44"/>
      <c r="C18" s="44"/>
      <c r="D18" s="44"/>
      <c r="E18" s="44"/>
    </row>
    <row r="19" spans="1:7" ht="63.75" customHeight="1" x14ac:dyDescent="0.25">
      <c r="A19" s="44" t="s">
        <v>29</v>
      </c>
      <c r="B19" s="44"/>
      <c r="C19" s="44"/>
      <c r="D19" s="44"/>
      <c r="E19" s="44"/>
    </row>
    <row r="20" spans="1:7" ht="33.75" customHeight="1" x14ac:dyDescent="0.25">
      <c r="A20" s="45" t="s">
        <v>30</v>
      </c>
      <c r="B20" s="45"/>
      <c r="C20" s="45"/>
      <c r="D20" s="45"/>
      <c r="E20" s="45"/>
    </row>
    <row r="21" spans="1:7" x14ac:dyDescent="0.25">
      <c r="A21" s="45"/>
      <c r="B21" s="45"/>
      <c r="C21" s="45"/>
      <c r="D21" s="45"/>
      <c r="E21" s="45"/>
      <c r="F21" s="2">
        <v>274</v>
      </c>
      <c r="G21" s="2">
        <v>3</v>
      </c>
    </row>
    <row r="22" spans="1:7" ht="124.2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9.6" x14ac:dyDescent="0.3">
      <c r="A23" s="20" t="s">
        <v>48</v>
      </c>
      <c r="B23" s="9" t="s">
        <v>44</v>
      </c>
      <c r="C23" s="3" t="s">
        <v>4</v>
      </c>
      <c r="D23" s="3">
        <v>12.16</v>
      </c>
      <c r="E23" s="8">
        <f>D23*F21*G21</f>
        <v>9995.52</v>
      </c>
    </row>
    <row r="24" spans="1:7" ht="69" x14ac:dyDescent="0.25">
      <c r="A24" s="7" t="s">
        <v>59</v>
      </c>
      <c r="B24" s="9" t="s">
        <v>65</v>
      </c>
      <c r="C24" s="3" t="s">
        <v>4</v>
      </c>
      <c r="D24" s="3"/>
      <c r="E24" s="8">
        <f>395.38*3</f>
        <v>1186.1399999999999</v>
      </c>
    </row>
    <row r="25" spans="1:7" ht="39.6" x14ac:dyDescent="0.25">
      <c r="A25" s="7" t="s">
        <v>45</v>
      </c>
      <c r="B25" s="9" t="s">
        <v>46</v>
      </c>
      <c r="C25" s="3" t="s">
        <v>4</v>
      </c>
      <c r="D25" s="3">
        <v>0</v>
      </c>
      <c r="E25" s="8">
        <v>0</v>
      </c>
    </row>
    <row r="26" spans="1:7" x14ac:dyDescent="0.25">
      <c r="A26" s="7" t="s">
        <v>42</v>
      </c>
      <c r="B26" s="9" t="s">
        <v>24</v>
      </c>
      <c r="C26" s="3" t="s">
        <v>4</v>
      </c>
      <c r="D26" s="3">
        <v>3.3</v>
      </c>
      <c r="E26" s="8">
        <f>D26*F21*G21</f>
        <v>2712.6</v>
      </c>
    </row>
    <row r="27" spans="1:7" ht="15.6" x14ac:dyDescent="0.25">
      <c r="A27" s="7" t="s">
        <v>34</v>
      </c>
      <c r="B27" s="9" t="s">
        <v>65</v>
      </c>
      <c r="C27" s="3" t="s">
        <v>36</v>
      </c>
      <c r="D27" s="21"/>
      <c r="E27" s="8">
        <v>252</v>
      </c>
    </row>
    <row r="28" spans="1:7" ht="15.6" x14ac:dyDescent="0.25">
      <c r="A28" s="25"/>
      <c r="B28" s="9"/>
      <c r="C28" s="3"/>
      <c r="D28" s="21"/>
      <c r="E28" s="8"/>
    </row>
    <row r="29" spans="1:7" s="14" customFormat="1" x14ac:dyDescent="0.25">
      <c r="A29" s="10" t="s">
        <v>25</v>
      </c>
      <c r="B29" s="11"/>
      <c r="C29" s="12"/>
      <c r="D29" s="12"/>
      <c r="E29" s="13">
        <f>SUM(E23:E28)</f>
        <v>14146.26</v>
      </c>
    </row>
    <row r="31" spans="1:7" ht="30.75" customHeight="1" x14ac:dyDescent="0.25">
      <c r="A31" s="54" t="s">
        <v>61</v>
      </c>
      <c r="B31" s="54"/>
      <c r="C31" s="54"/>
      <c r="D31" s="54"/>
      <c r="E31" s="54"/>
    </row>
    <row r="32" spans="1:7" ht="30.75" customHeight="1" x14ac:dyDescent="0.25">
      <c r="A32" s="44" t="s">
        <v>21</v>
      </c>
      <c r="B32" s="44"/>
      <c r="C32" s="44"/>
      <c r="D32" s="44"/>
      <c r="E32" s="44"/>
    </row>
    <row r="33" spans="1:5" x14ac:dyDescent="0.25">
      <c r="A33" s="44" t="s">
        <v>20</v>
      </c>
      <c r="B33" s="44"/>
      <c r="C33" s="44"/>
      <c r="D33" s="44"/>
      <c r="E33" s="44"/>
    </row>
    <row r="34" spans="1:5" ht="30" customHeight="1" x14ac:dyDescent="0.25">
      <c r="A34" s="44" t="s">
        <v>31</v>
      </c>
      <c r="B34" s="44"/>
      <c r="C34" s="44"/>
      <c r="D34" s="44"/>
      <c r="E34" s="44"/>
    </row>
    <row r="35" spans="1:5" x14ac:dyDescent="0.25">
      <c r="A35" s="44" t="s">
        <v>18</v>
      </c>
      <c r="B35" s="44"/>
      <c r="C35" s="44"/>
      <c r="D35" s="44"/>
      <c r="E35" s="44"/>
    </row>
    <row r="36" spans="1:5" x14ac:dyDescent="0.25">
      <c r="A36" s="51" t="s">
        <v>5</v>
      </c>
      <c r="B36" s="51"/>
      <c r="C36" s="51"/>
      <c r="D36" s="51"/>
      <c r="E36" s="51"/>
    </row>
    <row r="37" spans="1:5" x14ac:dyDescent="0.25">
      <c r="A37" s="44" t="s">
        <v>18</v>
      </c>
      <c r="B37" s="44"/>
      <c r="C37" s="44"/>
      <c r="D37" s="44"/>
      <c r="E37" s="44"/>
    </row>
    <row r="38" spans="1:5" x14ac:dyDescent="0.25">
      <c r="A38" s="52" t="s">
        <v>32</v>
      </c>
      <c r="B38" s="52"/>
      <c r="C38" s="52"/>
      <c r="D38" s="52"/>
      <c r="E38" s="52"/>
    </row>
    <row r="39" spans="1:5" x14ac:dyDescent="0.25">
      <c r="B39" s="50" t="s">
        <v>19</v>
      </c>
      <c r="C39" s="50"/>
      <c r="D39" s="50"/>
      <c r="E39" s="6" t="s">
        <v>6</v>
      </c>
    </row>
    <row r="40" spans="1:5" x14ac:dyDescent="0.25">
      <c r="A40" s="32"/>
      <c r="B40" s="32"/>
      <c r="C40" s="32"/>
      <c r="D40" s="32"/>
      <c r="E40" s="32"/>
    </row>
    <row r="41" spans="1:5" x14ac:dyDescent="0.25">
      <c r="A41" s="52" t="s">
        <v>33</v>
      </c>
      <c r="B41" s="52"/>
      <c r="C41" s="52"/>
      <c r="D41" s="52"/>
      <c r="E41" s="52"/>
    </row>
    <row r="42" spans="1:5" x14ac:dyDescent="0.25">
      <c r="B42" s="50" t="s">
        <v>19</v>
      </c>
      <c r="C42" s="50"/>
      <c r="D42" s="50"/>
      <c r="E42" s="6" t="s">
        <v>6</v>
      </c>
    </row>
    <row r="44" spans="1:5" x14ac:dyDescent="0.25">
      <c r="A44" s="18" t="s">
        <v>40</v>
      </c>
    </row>
    <row r="45" spans="1:5" x14ac:dyDescent="0.25">
      <c r="A45" s="14" t="s">
        <v>37</v>
      </c>
      <c r="B45" s="15">
        <f>'2кв'!B50</f>
        <v>-1964.8199999999979</v>
      </c>
    </row>
    <row r="46" spans="1:5" ht="15.6" x14ac:dyDescent="0.3">
      <c r="A46" s="2" t="s">
        <v>43</v>
      </c>
      <c r="B46" s="16"/>
    </row>
    <row r="47" spans="1:5" x14ac:dyDescent="0.25">
      <c r="A47" s="31" t="s">
        <v>66</v>
      </c>
      <c r="B47" s="17"/>
    </row>
    <row r="48" spans="1:5" x14ac:dyDescent="0.25">
      <c r="A48" s="2" t="s">
        <v>38</v>
      </c>
      <c r="B48" s="17">
        <v>13579.46</v>
      </c>
    </row>
    <row r="49" spans="1:2" ht="27.6" x14ac:dyDescent="0.25">
      <c r="A49" s="31" t="s">
        <v>41</v>
      </c>
      <c r="B49" s="17">
        <f>E29</f>
        <v>14146.26</v>
      </c>
    </row>
    <row r="50" spans="1:2" x14ac:dyDescent="0.25">
      <c r="A50" s="14" t="s">
        <v>39</v>
      </c>
      <c r="B50" s="19">
        <f>B45+B48-B49</f>
        <v>-2531.619999999999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6:E36"/>
    <mergeCell ref="A16:E16"/>
    <mergeCell ref="A17:E17"/>
    <mergeCell ref="A18:E18"/>
    <mergeCell ref="A19:E19"/>
    <mergeCell ref="A20:E20"/>
    <mergeCell ref="A21:E21"/>
    <mergeCell ref="A31:E31"/>
    <mergeCell ref="A32:E32"/>
    <mergeCell ref="A33:E33"/>
    <mergeCell ref="A34:E34"/>
    <mergeCell ref="A35:E35"/>
    <mergeCell ref="A37:E37"/>
    <mergeCell ref="A38:E38"/>
    <mergeCell ref="B39:D39"/>
    <mergeCell ref="A41:E41"/>
    <mergeCell ref="B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40" zoomScaleNormal="100" zoomScaleSheetLayoutView="100" workbookViewId="0">
      <selection activeCell="A34" sqref="A34:E3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40" t="s">
        <v>11</v>
      </c>
      <c r="B1" s="40"/>
      <c r="C1" s="40"/>
      <c r="D1" s="40"/>
      <c r="E1" s="40"/>
    </row>
    <row r="2" spans="1:5" ht="30.75" customHeight="1" x14ac:dyDescent="0.3">
      <c r="A2" s="41" t="s">
        <v>12</v>
      </c>
      <c r="B2" s="42"/>
      <c r="C2" s="42"/>
      <c r="D2" s="42"/>
      <c r="E2" s="42"/>
    </row>
    <row r="3" spans="1:5" x14ac:dyDescent="0.25">
      <c r="A3" s="53" t="s">
        <v>67</v>
      </c>
      <c r="B3" s="53"/>
      <c r="C3" s="53"/>
      <c r="D3" s="53"/>
      <c r="E3" s="53"/>
    </row>
    <row r="4" spans="1:5" s="1" customFormat="1" ht="15.6" x14ac:dyDescent="0.3">
      <c r="A4" s="34" t="s">
        <v>13</v>
      </c>
      <c r="B4" s="4"/>
      <c r="C4" s="4"/>
      <c r="D4" s="4"/>
      <c r="E4" s="35" t="s">
        <v>68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39" t="s">
        <v>26</v>
      </c>
      <c r="B7" s="39"/>
      <c r="C7" s="39"/>
      <c r="D7" s="39"/>
      <c r="E7" s="39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4" t="s">
        <v>27</v>
      </c>
      <c r="B9" s="44"/>
      <c r="C9" s="44"/>
      <c r="D9" s="44"/>
      <c r="E9" s="44"/>
    </row>
    <row r="10" spans="1:5" ht="28.5" customHeight="1" x14ac:dyDescent="0.25">
      <c r="A10" s="47" t="s">
        <v>14</v>
      </c>
      <c r="B10" s="48"/>
      <c r="C10" s="48"/>
      <c r="D10" s="48"/>
      <c r="E10" s="48"/>
    </row>
    <row r="11" spans="1:5" ht="31.5" customHeight="1" x14ac:dyDescent="0.25">
      <c r="A11" s="44" t="s">
        <v>28</v>
      </c>
      <c r="B11" s="44"/>
      <c r="C11" s="44"/>
      <c r="D11" s="44"/>
      <c r="E11" s="44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4" t="s">
        <v>22</v>
      </c>
      <c r="B13" s="44"/>
      <c r="C13" s="44"/>
      <c r="D13" s="44"/>
      <c r="E13" s="44"/>
    </row>
    <row r="14" spans="1:5" ht="11.25" customHeight="1" x14ac:dyDescent="0.25">
      <c r="A14" s="46" t="s">
        <v>2</v>
      </c>
      <c r="B14" s="49"/>
      <c r="C14" s="49"/>
      <c r="D14" s="49"/>
      <c r="E14" s="49"/>
    </row>
    <row r="15" spans="1:5" ht="11.25" customHeight="1" x14ac:dyDescent="0.25">
      <c r="A15" s="37"/>
      <c r="B15" s="38"/>
      <c r="C15" s="38"/>
      <c r="D15" s="38"/>
      <c r="E15" s="38"/>
    </row>
    <row r="16" spans="1:5" x14ac:dyDescent="0.25">
      <c r="A16" s="44" t="s">
        <v>23</v>
      </c>
      <c r="B16" s="44"/>
      <c r="C16" s="44"/>
      <c r="D16" s="44"/>
      <c r="E16" s="44"/>
    </row>
    <row r="17" spans="1:7" ht="10.5" customHeight="1" x14ac:dyDescent="0.25">
      <c r="A17" s="46" t="s">
        <v>16</v>
      </c>
      <c r="B17" s="49"/>
      <c r="C17" s="49"/>
      <c r="D17" s="49"/>
      <c r="E17" s="49"/>
    </row>
    <row r="18" spans="1:7" ht="30.75" customHeight="1" x14ac:dyDescent="0.25">
      <c r="A18" s="44" t="s">
        <v>17</v>
      </c>
      <c r="B18" s="44"/>
      <c r="C18" s="44"/>
      <c r="D18" s="44"/>
      <c r="E18" s="44"/>
    </row>
    <row r="19" spans="1:7" ht="63.75" customHeight="1" x14ac:dyDescent="0.25">
      <c r="A19" s="44" t="s">
        <v>29</v>
      </c>
      <c r="B19" s="44"/>
      <c r="C19" s="44"/>
      <c r="D19" s="44"/>
      <c r="E19" s="44"/>
    </row>
    <row r="20" spans="1:7" ht="33.75" customHeight="1" x14ac:dyDescent="0.25">
      <c r="A20" s="45" t="s">
        <v>30</v>
      </c>
      <c r="B20" s="45"/>
      <c r="C20" s="45"/>
      <c r="D20" s="45"/>
      <c r="E20" s="45"/>
    </row>
    <row r="21" spans="1:7" x14ac:dyDescent="0.25">
      <c r="A21" s="45"/>
      <c r="B21" s="45"/>
      <c r="C21" s="45"/>
      <c r="D21" s="45"/>
      <c r="E21" s="45"/>
      <c r="F21" s="2">
        <v>274</v>
      </c>
      <c r="G21" s="2">
        <v>3</v>
      </c>
    </row>
    <row r="22" spans="1:7" ht="124.2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9.6" x14ac:dyDescent="0.3">
      <c r="A23" s="20" t="s">
        <v>48</v>
      </c>
      <c r="B23" s="9" t="s">
        <v>44</v>
      </c>
      <c r="C23" s="3" t="s">
        <v>4</v>
      </c>
      <c r="D23" s="3">
        <v>12.16</v>
      </c>
      <c r="E23" s="8">
        <f>D23*F21*G21</f>
        <v>9995.52</v>
      </c>
    </row>
    <row r="24" spans="1:7" ht="69" x14ac:dyDescent="0.25">
      <c r="A24" s="7" t="s">
        <v>59</v>
      </c>
      <c r="B24" s="9" t="s">
        <v>65</v>
      </c>
      <c r="C24" s="3" t="s">
        <v>4</v>
      </c>
      <c r="D24" s="3"/>
      <c r="E24" s="8">
        <f>395.38*3</f>
        <v>1186.1399999999999</v>
      </c>
    </row>
    <row r="25" spans="1:7" ht="39.6" x14ac:dyDescent="0.25">
      <c r="A25" s="7" t="s">
        <v>45</v>
      </c>
      <c r="B25" s="9" t="s">
        <v>46</v>
      </c>
      <c r="C25" s="3" t="s">
        <v>4</v>
      </c>
      <c r="D25" s="3">
        <v>0</v>
      </c>
      <c r="E25" s="8">
        <v>0</v>
      </c>
    </row>
    <row r="26" spans="1:7" x14ac:dyDescent="0.25">
      <c r="A26" s="7" t="s">
        <v>42</v>
      </c>
      <c r="B26" s="9" t="s">
        <v>24</v>
      </c>
      <c r="C26" s="3" t="s">
        <v>4</v>
      </c>
      <c r="D26" s="3">
        <v>3.3</v>
      </c>
      <c r="E26" s="8">
        <f>D26*F21*G21</f>
        <v>2712.6</v>
      </c>
    </row>
    <row r="27" spans="1:7" ht="15.6" x14ac:dyDescent="0.25">
      <c r="A27" s="7" t="s">
        <v>34</v>
      </c>
      <c r="B27" s="9" t="s">
        <v>70</v>
      </c>
      <c r="C27" s="3" t="s">
        <v>36</v>
      </c>
      <c r="D27" s="21"/>
      <c r="E27" s="8">
        <v>0</v>
      </c>
    </row>
    <row r="28" spans="1:7" ht="27.6" x14ac:dyDescent="0.25">
      <c r="A28" s="55" t="s">
        <v>69</v>
      </c>
      <c r="B28" s="9" t="s">
        <v>71</v>
      </c>
      <c r="C28" s="3" t="s">
        <v>47</v>
      </c>
      <c r="D28" s="21">
        <v>4</v>
      </c>
      <c r="E28" s="8">
        <f>D28*206.95</f>
        <v>827.8</v>
      </c>
    </row>
    <row r="29" spans="1:7" s="14" customFormat="1" x14ac:dyDescent="0.25">
      <c r="A29" s="10" t="s">
        <v>25</v>
      </c>
      <c r="B29" s="11"/>
      <c r="C29" s="12"/>
      <c r="D29" s="12"/>
      <c r="E29" s="13">
        <f>SUM(E23:E28)</f>
        <v>14722.06</v>
      </c>
    </row>
    <row r="31" spans="1:7" ht="30.75" customHeight="1" x14ac:dyDescent="0.25">
      <c r="A31" s="54" t="s">
        <v>93</v>
      </c>
      <c r="B31" s="54"/>
      <c r="C31" s="54"/>
      <c r="D31" s="54"/>
      <c r="E31" s="54"/>
    </row>
    <row r="32" spans="1:7" ht="30.75" customHeight="1" x14ac:dyDescent="0.25">
      <c r="A32" s="44" t="s">
        <v>21</v>
      </c>
      <c r="B32" s="44"/>
      <c r="C32" s="44"/>
      <c r="D32" s="44"/>
      <c r="E32" s="44"/>
    </row>
    <row r="33" spans="1:5" x14ac:dyDescent="0.25">
      <c r="A33" s="44" t="s">
        <v>20</v>
      </c>
      <c r="B33" s="44"/>
      <c r="C33" s="44"/>
      <c r="D33" s="44"/>
      <c r="E33" s="44"/>
    </row>
    <row r="34" spans="1:5" ht="30" customHeight="1" x14ac:dyDescent="0.25">
      <c r="A34" s="44" t="s">
        <v>31</v>
      </c>
      <c r="B34" s="44"/>
      <c r="C34" s="44"/>
      <c r="D34" s="44"/>
      <c r="E34" s="44"/>
    </row>
    <row r="35" spans="1:5" x14ac:dyDescent="0.25">
      <c r="A35" s="44" t="s">
        <v>18</v>
      </c>
      <c r="B35" s="44"/>
      <c r="C35" s="44"/>
      <c r="D35" s="44"/>
      <c r="E35" s="44"/>
    </row>
    <row r="36" spans="1:5" x14ac:dyDescent="0.25">
      <c r="A36" s="51" t="s">
        <v>5</v>
      </c>
      <c r="B36" s="51"/>
      <c r="C36" s="51"/>
      <c r="D36" s="51"/>
      <c r="E36" s="51"/>
    </row>
    <row r="37" spans="1:5" x14ac:dyDescent="0.25">
      <c r="A37" s="44" t="s">
        <v>18</v>
      </c>
      <c r="B37" s="44"/>
      <c r="C37" s="44"/>
      <c r="D37" s="44"/>
      <c r="E37" s="44"/>
    </row>
    <row r="38" spans="1:5" x14ac:dyDescent="0.25">
      <c r="A38" s="52" t="s">
        <v>32</v>
      </c>
      <c r="B38" s="52"/>
      <c r="C38" s="52"/>
      <c r="D38" s="52"/>
      <c r="E38" s="52"/>
    </row>
    <row r="39" spans="1:5" x14ac:dyDescent="0.25">
      <c r="B39" s="50" t="s">
        <v>19</v>
      </c>
      <c r="C39" s="50"/>
      <c r="D39" s="50"/>
      <c r="E39" s="6" t="s">
        <v>6</v>
      </c>
    </row>
    <row r="40" spans="1:5" x14ac:dyDescent="0.25">
      <c r="A40" s="37"/>
      <c r="B40" s="37"/>
      <c r="C40" s="37"/>
      <c r="D40" s="37"/>
      <c r="E40" s="37"/>
    </row>
    <row r="41" spans="1:5" x14ac:dyDescent="0.25">
      <c r="A41" s="52" t="s">
        <v>33</v>
      </c>
      <c r="B41" s="52"/>
      <c r="C41" s="52"/>
      <c r="D41" s="52"/>
      <c r="E41" s="52"/>
    </row>
    <row r="42" spans="1:5" x14ac:dyDescent="0.25">
      <c r="B42" s="50" t="s">
        <v>19</v>
      </c>
      <c r="C42" s="50"/>
      <c r="D42" s="50"/>
      <c r="E42" s="6" t="s">
        <v>6</v>
      </c>
    </row>
    <row r="44" spans="1:5" x14ac:dyDescent="0.25">
      <c r="A44" s="18" t="s">
        <v>40</v>
      </c>
    </row>
    <row r="45" spans="1:5" x14ac:dyDescent="0.25">
      <c r="A45" s="14" t="s">
        <v>37</v>
      </c>
      <c r="B45" s="15">
        <f>'3кв'!B50</f>
        <v>-2531.619999999999</v>
      </c>
    </row>
    <row r="46" spans="1:5" ht="15.6" x14ac:dyDescent="0.3">
      <c r="A46" s="2" t="s">
        <v>43</v>
      </c>
      <c r="B46" s="16"/>
    </row>
    <row r="47" spans="1:5" x14ac:dyDescent="0.25">
      <c r="A47" s="36" t="s">
        <v>66</v>
      </c>
      <c r="B47" s="17"/>
    </row>
    <row r="48" spans="1:5" x14ac:dyDescent="0.25">
      <c r="A48" s="2" t="s">
        <v>38</v>
      </c>
      <c r="B48" s="17">
        <v>14610.38</v>
      </c>
    </row>
    <row r="49" spans="1:2" ht="27.6" x14ac:dyDescent="0.25">
      <c r="A49" s="36" t="s">
        <v>41</v>
      </c>
      <c r="B49" s="17">
        <f>E29</f>
        <v>14722.06</v>
      </c>
    </row>
    <row r="50" spans="1:2" x14ac:dyDescent="0.25">
      <c r="A50" s="14" t="s">
        <v>39</v>
      </c>
      <c r="B50" s="19">
        <f>B45+B48-B49</f>
        <v>-2643.2999999999993</v>
      </c>
    </row>
  </sheetData>
  <mergeCells count="29">
    <mergeCell ref="A37:E37"/>
    <mergeCell ref="A38:E38"/>
    <mergeCell ref="B39:D39"/>
    <mergeCell ref="A41:E41"/>
    <mergeCell ref="B42:D42"/>
    <mergeCell ref="A31:E31"/>
    <mergeCell ref="A32:E32"/>
    <mergeCell ref="A33:E33"/>
    <mergeCell ref="A34:E34"/>
    <mergeCell ref="A35:E35"/>
    <mergeCell ref="A36:E36"/>
    <mergeCell ref="A16:E16"/>
    <mergeCell ref="A17:E17"/>
    <mergeCell ref="A18:E18"/>
    <mergeCell ref="A19:E19"/>
    <mergeCell ref="A20:E20"/>
    <mergeCell ref="A21:E21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BreakPreview" topLeftCell="A4" zoomScaleNormal="100" zoomScaleSheetLayoutView="100" workbookViewId="0">
      <selection activeCell="B13" sqref="B13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56" t="s">
        <v>72</v>
      </c>
      <c r="B1" s="56"/>
      <c r="C1" s="56"/>
      <c r="D1" s="57"/>
    </row>
    <row r="2" spans="1:5" ht="15.6" x14ac:dyDescent="0.3">
      <c r="A2" s="58" t="s">
        <v>73</v>
      </c>
      <c r="B2" s="58"/>
      <c r="C2" s="58"/>
      <c r="D2" s="1"/>
    </row>
    <row r="3" spans="1:5" ht="15.6" x14ac:dyDescent="0.3">
      <c r="A3" s="58" t="s">
        <v>74</v>
      </c>
      <c r="B3" s="58"/>
      <c r="C3" s="58"/>
      <c r="D3" s="1"/>
    </row>
    <row r="4" spans="1:5" ht="15.6" x14ac:dyDescent="0.3">
      <c r="A4" s="56" t="s">
        <v>90</v>
      </c>
      <c r="B4" s="56"/>
      <c r="C4" s="56"/>
      <c r="D4" s="57"/>
    </row>
    <row r="5" spans="1:5" ht="15.6" x14ac:dyDescent="0.3">
      <c r="A5" s="59"/>
      <c r="B5" s="59"/>
      <c r="C5" s="59"/>
      <c r="D5" s="1"/>
    </row>
    <row r="6" spans="1:5" ht="15.6" x14ac:dyDescent="0.3">
      <c r="A6" s="1"/>
      <c r="B6" s="60" t="s">
        <v>75</v>
      </c>
      <c r="C6" s="61">
        <f>'1кв'!B45</f>
        <v>-1380.77</v>
      </c>
      <c r="D6" s="62"/>
    </row>
    <row r="7" spans="1:5" ht="15.6" x14ac:dyDescent="0.3">
      <c r="A7" s="1"/>
      <c r="B7" s="60" t="s">
        <v>91</v>
      </c>
      <c r="C7" s="61"/>
      <c r="D7" s="62"/>
    </row>
    <row r="8" spans="1:5" ht="15.6" x14ac:dyDescent="0.3">
      <c r="A8" s="63" t="s">
        <v>76</v>
      </c>
      <c r="B8" s="60" t="s">
        <v>77</v>
      </c>
      <c r="C8" s="64">
        <f>'1кв'!B48+'2кв'!B48+'3кв'!B48+'4кв'!B48</f>
        <v>55200.499999999993</v>
      </c>
      <c r="D8" s="65"/>
    </row>
    <row r="9" spans="1:5" ht="15.6" x14ac:dyDescent="0.3">
      <c r="A9" s="26"/>
      <c r="B9" s="60" t="s">
        <v>78</v>
      </c>
      <c r="C9" s="66">
        <f>SUM(C8:C8)</f>
        <v>55200.499999999993</v>
      </c>
      <c r="D9" s="62"/>
    </row>
    <row r="10" spans="1:5" ht="15.6" x14ac:dyDescent="0.3">
      <c r="A10" s="1"/>
      <c r="B10" s="67"/>
      <c r="C10" s="67"/>
      <c r="D10" s="68"/>
    </row>
    <row r="11" spans="1:5" ht="15.6" x14ac:dyDescent="0.3">
      <c r="A11" s="1" t="s">
        <v>79</v>
      </c>
      <c r="B11" s="20" t="s">
        <v>48</v>
      </c>
      <c r="C11" s="69">
        <f>'1кв'!E23+'2кв'!E23+'3кв'!E23+'4кв'!E23</f>
        <v>38946.36</v>
      </c>
      <c r="D11" s="68"/>
    </row>
    <row r="12" spans="1:5" ht="27.6" x14ac:dyDescent="0.3">
      <c r="A12" s="1"/>
      <c r="B12" s="7" t="s">
        <v>80</v>
      </c>
      <c r="C12" s="69">
        <f>'1кв'!E24+'2кв'!E24+'3кв'!E24+'4кв'!E24</f>
        <v>3645.06</v>
      </c>
      <c r="D12" s="68"/>
      <c r="E12" s="70"/>
    </row>
    <row r="13" spans="1:5" ht="15.6" x14ac:dyDescent="0.3">
      <c r="A13" s="1"/>
      <c r="B13" s="7" t="s">
        <v>45</v>
      </c>
      <c r="C13" s="69">
        <f>'1кв'!E25+'2кв'!E25+'3кв'!E25+'4кв'!E25</f>
        <v>0</v>
      </c>
      <c r="D13" s="68"/>
      <c r="E13" s="70"/>
    </row>
    <row r="14" spans="1:5" ht="15.6" x14ac:dyDescent="0.3">
      <c r="B14" s="7" t="s">
        <v>42</v>
      </c>
      <c r="C14" s="69">
        <f>'1кв'!E26+'2кв'!E26+'3кв'!E26+'4кв'!E26</f>
        <v>10603.800000000001</v>
      </c>
      <c r="D14" s="68"/>
    </row>
    <row r="15" spans="1:5" ht="15.6" x14ac:dyDescent="0.3">
      <c r="A15" s="1"/>
      <c r="B15" s="7" t="s">
        <v>34</v>
      </c>
      <c r="C15" s="69">
        <f>'1кв'!E27+'2кв'!E27+'3кв'!E27+'4кв'!E27</f>
        <v>567.55999999999995</v>
      </c>
      <c r="D15" s="68"/>
    </row>
    <row r="16" spans="1:5" ht="15.6" x14ac:dyDescent="0.3">
      <c r="A16" s="1"/>
      <c r="B16" s="71" t="s">
        <v>92</v>
      </c>
      <c r="C16" s="69">
        <f>9.5*197.1+4*206.95</f>
        <v>2700.25</v>
      </c>
      <c r="D16" s="68"/>
    </row>
    <row r="17" spans="1:5" ht="15.6" x14ac:dyDescent="0.3">
      <c r="A17" s="1"/>
      <c r="B17" s="72" t="s">
        <v>81</v>
      </c>
      <c r="C17" s="73">
        <v>0</v>
      </c>
      <c r="D17" s="68"/>
    </row>
    <row r="18" spans="1:5" ht="15.6" x14ac:dyDescent="0.3">
      <c r="A18" s="1"/>
      <c r="B18" s="74" t="s">
        <v>82</v>
      </c>
      <c r="C18" s="75">
        <f>SUM(C11:C17)</f>
        <v>56463.03</v>
      </c>
      <c r="D18" s="68"/>
      <c r="E18" s="70"/>
    </row>
    <row r="19" spans="1:5" ht="15.6" x14ac:dyDescent="0.3">
      <c r="A19" s="1"/>
      <c r="B19" s="76" t="s">
        <v>83</v>
      </c>
      <c r="C19" s="75">
        <f>C6+C9-C18</f>
        <v>-2643.3000000000029</v>
      </c>
      <c r="D19" s="68"/>
    </row>
    <row r="20" spans="1:5" ht="15.6" x14ac:dyDescent="0.3">
      <c r="A20" s="1"/>
      <c r="B20" s="63"/>
      <c r="C20" s="63"/>
      <c r="D20" s="68"/>
    </row>
    <row r="21" spans="1:5" ht="15.6" x14ac:dyDescent="0.3">
      <c r="A21" s="1"/>
      <c r="B21" s="63"/>
      <c r="C21" s="63"/>
      <c r="D21" s="68"/>
    </row>
    <row r="22" spans="1:5" ht="15.6" x14ac:dyDescent="0.3">
      <c r="A22" s="1"/>
      <c r="B22" s="63"/>
      <c r="C22" s="63"/>
      <c r="D22" s="68"/>
    </row>
    <row r="23" spans="1:5" ht="15.6" x14ac:dyDescent="0.3">
      <c r="A23" s="63" t="s">
        <v>84</v>
      </c>
      <c r="C23" s="63"/>
      <c r="D23" s="68"/>
    </row>
    <row r="24" spans="1:5" ht="15.6" x14ac:dyDescent="0.3">
      <c r="A24" s="1"/>
      <c r="B24" s="63"/>
      <c r="C24" s="63"/>
      <c r="D24" s="68"/>
    </row>
    <row r="25" spans="1:5" ht="15.6" x14ac:dyDescent="0.3">
      <c r="A25" s="1"/>
      <c r="B25" s="63"/>
      <c r="C25" s="63"/>
      <c r="D25" s="68"/>
    </row>
    <row r="26" spans="1:5" ht="15.6" x14ac:dyDescent="0.3">
      <c r="A26" s="1" t="s">
        <v>85</v>
      </c>
      <c r="B26" s="63" t="s">
        <v>86</v>
      </c>
      <c r="C26" s="63"/>
      <c r="D26" s="68"/>
    </row>
    <row r="27" spans="1:5" ht="15.6" x14ac:dyDescent="0.3">
      <c r="A27" s="1"/>
      <c r="B27" s="63" t="s">
        <v>87</v>
      </c>
      <c r="C27" s="63"/>
      <c r="D27" s="68"/>
    </row>
    <row r="28" spans="1:5" ht="15.6" x14ac:dyDescent="0.3">
      <c r="A28" s="1"/>
      <c r="B28" s="63" t="s">
        <v>88</v>
      </c>
      <c r="C28" s="63"/>
      <c r="D28" s="68"/>
    </row>
    <row r="29" spans="1:5" ht="15.6" x14ac:dyDescent="0.3">
      <c r="A29" s="1"/>
      <c r="B29" s="63"/>
      <c r="C29" s="63"/>
      <c r="D29" s="68"/>
    </row>
    <row r="30" spans="1:5" ht="15.6" x14ac:dyDescent="0.3">
      <c r="A30" s="1"/>
      <c r="B30" s="63"/>
      <c r="C30" s="63"/>
      <c r="D30" s="68"/>
    </row>
    <row r="31" spans="1:5" ht="15.6" x14ac:dyDescent="0.3">
      <c r="A31" s="59" t="s">
        <v>89</v>
      </c>
      <c r="B31" s="59"/>
      <c r="C31" s="59"/>
      <c r="D31" s="68"/>
    </row>
    <row r="32" spans="1:5" ht="15.6" x14ac:dyDescent="0.3">
      <c r="A32" s="1"/>
      <c r="B32" s="63"/>
      <c r="C32" s="63"/>
      <c r="D32" s="68"/>
    </row>
    <row r="33" spans="1:4" ht="15.6" x14ac:dyDescent="0.3">
      <c r="A33" s="1"/>
      <c r="B33" s="63"/>
      <c r="C33" s="63"/>
      <c r="D33" s="68"/>
    </row>
    <row r="34" spans="1:4" ht="15.6" x14ac:dyDescent="0.3">
      <c r="A34" s="1"/>
      <c r="B34" s="63"/>
      <c r="C34" s="63"/>
      <c r="D34" s="68"/>
    </row>
    <row r="35" spans="1:4" ht="15.6" x14ac:dyDescent="0.3">
      <c r="A35" s="1"/>
      <c r="B35" s="63"/>
      <c r="C35" s="63"/>
      <c r="D35" s="68"/>
    </row>
  </sheetData>
  <mergeCells count="7">
    <mergeCell ref="A31:C31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2021-03-12T13:56:52Z</dcterms:modified>
</cp:coreProperties>
</file>