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 activeTab="3"/>
  </bookViews>
  <sheets>
    <sheet name="1кв" sheetId="17" r:id="rId1"/>
    <sheet name="2кв" sheetId="19" r:id="rId2"/>
    <sheet name="3кв" sheetId="20" r:id="rId3"/>
    <sheet name="4кв" sheetId="21" r:id="rId4"/>
    <sheet name="отчет" sheetId="22" r:id="rId5"/>
  </sheets>
  <definedNames>
    <definedName name="_xlnm.Print_Area" localSheetId="0">'1кв'!$A$1:$E$48</definedName>
    <definedName name="_xlnm.Print_Area" localSheetId="1">'2кв'!$A$1:$E$48</definedName>
    <definedName name="_xlnm.Print_Area" localSheetId="2">'3кв'!$A$1:$E$48</definedName>
    <definedName name="_xlnm.Print_Area" localSheetId="3">'4кв'!$A$1:$E$47</definedName>
    <definedName name="_xlnm.Print_Area" localSheetId="4">отчет!$A$1:$C$32</definedName>
  </definedNames>
  <calcPr calcId="145621"/>
</workbook>
</file>

<file path=xl/calcChain.xml><?xml version="1.0" encoding="utf-8"?>
<calcChain xmlns="http://schemas.openxmlformats.org/spreadsheetml/2006/main">
  <c r="C15" i="22" l="1"/>
  <c r="E26" i="21"/>
  <c r="B43" i="21" l="1"/>
  <c r="C13" i="22"/>
  <c r="C14" i="22"/>
  <c r="C8" i="22"/>
  <c r="C9" i="22" s="1"/>
  <c r="C6" i="22"/>
  <c r="E24" i="21"/>
  <c r="E23" i="21"/>
  <c r="C12" i="22" s="1"/>
  <c r="E22" i="21"/>
  <c r="C11" i="22" s="1"/>
  <c r="C17" i="22" l="1"/>
  <c r="C18" i="22" s="1"/>
  <c r="B46" i="21"/>
  <c r="B47" i="21" s="1"/>
  <c r="B44" i="20"/>
  <c r="E24" i="20"/>
  <c r="E23" i="20"/>
  <c r="E22" i="20"/>
  <c r="E27" i="20" l="1"/>
  <c r="B47" i="20" s="1"/>
  <c r="B48" i="20" s="1"/>
  <c r="B44" i="19"/>
  <c r="E24" i="19"/>
  <c r="E23" i="19"/>
  <c r="D22" i="19"/>
  <c r="E22" i="19" s="1"/>
  <c r="E27" i="19" l="1"/>
  <c r="B47" i="19" s="1"/>
  <c r="B48" i="19" s="1"/>
  <c r="E27" i="17"/>
  <c r="D22" i="17" l="1"/>
  <c r="E26" i="17" l="1"/>
  <c r="E23" i="17"/>
  <c r="E22" i="17"/>
  <c r="B47" i="17" l="1"/>
  <c r="B48" i="17" l="1"/>
</calcChain>
</file>

<file path=xl/sharedStrings.xml><?xml version="1.0" encoding="utf-8"?>
<sst xmlns="http://schemas.openxmlformats.org/spreadsheetml/2006/main" count="255" uniqueCount="91">
  <si>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</si>
  <si>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</si>
  <si>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</si>
  <si>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</si>
  <si>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</si>
  <si>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</si>
  <si>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</si>
  <si>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</si>
  <si>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</si>
  <si>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</si>
  <si>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</si>
  <si>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</si>
  <si>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</si>
  <si>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</si>
  <si>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</si>
  <si>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</si>
  <si>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</si>
  <si>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</si>
  <si>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</si>
  <si>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</si>
  <si>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</si>
  <si>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</si>
  <si>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</si>
  <si>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</si>
  <si>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</si>
  <si>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</si>
  <si>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Юбилейная,29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</si>
  <si>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№49 от   01.11.2013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</si>
  <si>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Юбилейная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</si>
  <si>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</si>
  <si>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</si>
  <si>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</si>
  <si>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</si>
  <si>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</si>
  <si>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Информация для собственников:</t>
  </si>
  <si>
    <t>в т.ч. Оплачено</t>
  </si>
  <si>
    <t xml:space="preserve">Итого остаток на конец квартала 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</si>
  <si>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Макаровой Светланы Генадьевны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</si>
  <si>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 от 29.07.2016 г.</t>
    </r>
  </si>
  <si>
    <t>Заказчик - Собственники МКД, в лице председателя совета МКД Макаровой С.Г.</t>
  </si>
  <si>
    <t>Работы по содержанию и тек. ремонту</t>
  </si>
  <si>
    <t>Общая площадь квартир - 237,7м2</t>
  </si>
  <si>
    <t xml:space="preserve">Общехозяйственные расходы </t>
  </si>
  <si>
    <t>Остаток на начало  квартала</t>
  </si>
  <si>
    <t>определена приложением № 9 к договору</t>
  </si>
  <si>
    <t>2 квартал</t>
  </si>
  <si>
    <t>ч/ч</t>
  </si>
  <si>
    <t>Услуги по содержанию многоквартирного дома</t>
  </si>
  <si>
    <t>за  1 квартал 2020г.</t>
  </si>
  <si>
    <t>"31" 03 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</si>
  <si>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</si>
  <si>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</si>
  <si>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Монтаж замка входа на чердак</t>
  </si>
  <si>
    <t>март</t>
  </si>
  <si>
    <t>Предъявлено населению  11058,63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</si>
  <si>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 шесть тысяч восемьсот тридцать четыре рубля 59 копеек</t>
    </r>
  </si>
  <si>
    <t>за 2 квартал 2020 года</t>
  </si>
  <si>
    <t>"30" 06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</si>
  <si>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</si>
  <si>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 семь тысяч пятьсот сорок шесть рублей 99 копеек</t>
    </r>
  </si>
  <si>
    <t>Предъявлено населению  11057,97</t>
  </si>
  <si>
    <t>за 3 квартал 2020 года</t>
  </si>
  <si>
    <t>"30" 09 2020 г.</t>
  </si>
  <si>
    <t>3 квартал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</si>
  <si>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 семь тысяч восемьсот восемьдесят два рубля 15 копеек</t>
    </r>
  </si>
  <si>
    <t>Предъявлено населению  11404,44</t>
  </si>
  <si>
    <t>за 4 квартал 2020 года</t>
  </si>
  <si>
    <t>"31" 12 2020 г.</t>
  </si>
  <si>
    <t>4 квартал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</si>
  <si>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</si>
  <si>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</si>
  <si>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</si>
  <si>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</si>
  <si>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</si>
  <si>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</si>
  <si>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</si>
  <si>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</si>
  <si>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</si>
  <si>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</si>
  <si>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</si>
  <si>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</si>
  <si>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</si>
  <si>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</si>
  <si>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</si>
  <si>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</si>
  <si>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</si>
  <si>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</si>
  <si>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ул.Юбилейная, д.29</t>
  </si>
  <si>
    <t>Начислено всего 44925,48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</si>
  <si>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семь тысяч восемьсот восемьдесят два рубля 15 копеек</t>
    </r>
  </si>
  <si>
    <t>Непредвиденные работы 1ч/ч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</si>
</sst>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7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43" fontId="4" fillId="0" borderId="3" xfId="1" applyFont="1" applyBorder="1" applyAlignment="1">
      <alignment horizontal="center" vertical="center" wrapText="1"/>
    </xf>
    <xf numFmtId="0" fontId="11" fillId="0" borderId="0" xfId="0" applyFont="1"/>
    <xf numFmtId="0" fontId="7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  <xf numFmtId="0" fontId="12" fillId="0" borderId="4" xfId="2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5" fillId="0" borderId="0" xfId="0" applyFont="1"/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3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13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</cellXfs>
  <cellStyles count="3">
    <cellStyle name="Обычный" xfId="0" builtinId="0"/>
    <cellStyle name="Обычный_37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19" zoomScaleNormal="100" zoomScaleSheetLayoutView="100" workbookViewId="0">
      <selection activeCell="B47" sqref="B47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4.109375" style="2" customWidth="1"/>
    <col min="9" max="16384" width="9.109375" style="2"/>
  </cols>
  <sheetData>
    <row r="1" spans="1:5" ht="15.6" x14ac:dyDescent="0.25">
      <c r="A1" s="67" t="s">
        <v>11</v>
      </c>
      <c r="B1" s="67"/>
      <c r="C1" s="67"/>
      <c r="D1" s="67"/>
      <c r="E1" s="67"/>
    </row>
    <row r="2" spans="1:5" ht="31.5" customHeight="1" x14ac:dyDescent="0.3">
      <c r="A2" s="68" t="s">
        <v>12</v>
      </c>
      <c r="B2" s="69"/>
      <c r="C2" s="69"/>
      <c r="D2" s="69"/>
      <c r="E2" s="69"/>
    </row>
    <row r="3" spans="1:5" ht="15.6" x14ac:dyDescent="0.3">
      <c r="A3" s="68" t="s">
        <v>48</v>
      </c>
      <c r="B3" s="68"/>
      <c r="C3" s="68"/>
      <c r="D3" s="68"/>
      <c r="E3" s="68"/>
    </row>
    <row r="4" spans="1:5" s="1" customFormat="1" ht="15.6" x14ac:dyDescent="0.3">
      <c r="A4" s="33" t="s">
        <v>13</v>
      </c>
      <c r="B4" s="29"/>
      <c r="C4" s="29"/>
      <c r="D4" s="73" t="s">
        <v>49</v>
      </c>
      <c r="E4" s="73"/>
    </row>
    <row r="5" spans="1:5" x14ac:dyDescent="0.25">
      <c r="A5" s="27"/>
      <c r="B5" s="4"/>
      <c r="C5" s="4"/>
      <c r="D5" s="4"/>
      <c r="E5" s="4"/>
    </row>
    <row r="6" spans="1:5" x14ac:dyDescent="0.25">
      <c r="A6" s="59" t="s">
        <v>0</v>
      </c>
      <c r="B6" s="59"/>
      <c r="C6" s="59"/>
      <c r="D6" s="59"/>
      <c r="E6" s="59"/>
    </row>
    <row r="7" spans="1:5" x14ac:dyDescent="0.25">
      <c r="A7" s="70" t="s">
        <v>26</v>
      </c>
      <c r="B7" s="70"/>
      <c r="C7" s="70"/>
      <c r="D7" s="70"/>
      <c r="E7" s="70"/>
    </row>
    <row r="8" spans="1:5" x14ac:dyDescent="0.25">
      <c r="A8" s="63" t="s">
        <v>1</v>
      </c>
      <c r="B8" s="63"/>
      <c r="C8" s="63"/>
      <c r="D8" s="63"/>
      <c r="E8" s="63"/>
    </row>
    <row r="9" spans="1:5" x14ac:dyDescent="0.25">
      <c r="A9" s="59" t="s">
        <v>37</v>
      </c>
      <c r="B9" s="59"/>
      <c r="C9" s="59"/>
      <c r="D9" s="59"/>
      <c r="E9" s="59"/>
    </row>
    <row r="10" spans="1:5" ht="26.25" customHeight="1" x14ac:dyDescent="0.25">
      <c r="A10" s="71" t="s">
        <v>14</v>
      </c>
      <c r="B10" s="72"/>
      <c r="C10" s="72"/>
      <c r="D10" s="72"/>
      <c r="E10" s="72"/>
    </row>
    <row r="11" spans="1:5" ht="27" customHeight="1" x14ac:dyDescent="0.25">
      <c r="A11" s="59" t="s">
        <v>38</v>
      </c>
      <c r="B11" s="59"/>
      <c r="C11" s="59"/>
      <c r="D11" s="59"/>
      <c r="E11" s="59"/>
    </row>
    <row r="12" spans="1:5" x14ac:dyDescent="0.25">
      <c r="A12" s="63" t="s">
        <v>15</v>
      </c>
      <c r="B12" s="64"/>
      <c r="C12" s="64"/>
      <c r="D12" s="64"/>
      <c r="E12" s="64"/>
    </row>
    <row r="13" spans="1:5" x14ac:dyDescent="0.25">
      <c r="A13" s="59" t="s">
        <v>22</v>
      </c>
      <c r="B13" s="59"/>
      <c r="C13" s="59"/>
      <c r="D13" s="59"/>
      <c r="E13" s="59"/>
    </row>
    <row r="14" spans="1:5" x14ac:dyDescent="0.25">
      <c r="A14" s="63" t="s">
        <v>2</v>
      </c>
      <c r="B14" s="64"/>
      <c r="C14" s="64"/>
      <c r="D14" s="64"/>
      <c r="E14" s="64"/>
    </row>
    <row r="15" spans="1:5" x14ac:dyDescent="0.25">
      <c r="A15" s="59" t="s">
        <v>23</v>
      </c>
      <c r="B15" s="59"/>
      <c r="C15" s="59"/>
      <c r="D15" s="59"/>
      <c r="E15" s="59"/>
    </row>
    <row r="16" spans="1:5" x14ac:dyDescent="0.25">
      <c r="A16" s="63" t="s">
        <v>16</v>
      </c>
      <c r="B16" s="64"/>
      <c r="C16" s="64"/>
      <c r="D16" s="64"/>
      <c r="E16" s="64"/>
    </row>
    <row r="17" spans="1:7" ht="30" customHeight="1" x14ac:dyDescent="0.25">
      <c r="A17" s="59" t="s">
        <v>17</v>
      </c>
      <c r="B17" s="59"/>
      <c r="C17" s="59"/>
      <c r="D17" s="59"/>
      <c r="E17" s="59"/>
    </row>
    <row r="18" spans="1:7" ht="62.25" customHeight="1" x14ac:dyDescent="0.25">
      <c r="A18" s="59" t="s">
        <v>27</v>
      </c>
      <c r="B18" s="59"/>
      <c r="C18" s="59"/>
      <c r="D18" s="59"/>
      <c r="E18" s="59"/>
    </row>
    <row r="19" spans="1:7" ht="30" customHeight="1" x14ac:dyDescent="0.25">
      <c r="A19" s="65" t="s">
        <v>28</v>
      </c>
      <c r="B19" s="65"/>
      <c r="C19" s="65"/>
      <c r="D19" s="65"/>
      <c r="E19" s="65"/>
    </row>
    <row r="20" spans="1:7" x14ac:dyDescent="0.25">
      <c r="A20" s="65"/>
      <c r="B20" s="65"/>
      <c r="C20" s="65"/>
      <c r="D20" s="65"/>
      <c r="E20" s="65"/>
      <c r="F20" s="2">
        <v>237.7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3" t="s">
        <v>47</v>
      </c>
      <c r="B22" s="8" t="s">
        <v>44</v>
      </c>
      <c r="C22" s="3" t="s">
        <v>4</v>
      </c>
      <c r="D22" s="3">
        <f>5.77</f>
        <v>5.77</v>
      </c>
      <c r="E22" s="7">
        <f>D22*F20*3</f>
        <v>4114.5869999999995</v>
      </c>
    </row>
    <row r="23" spans="1:7" x14ac:dyDescent="0.25">
      <c r="A23" s="6" t="s">
        <v>42</v>
      </c>
      <c r="B23" s="8" t="s">
        <v>24</v>
      </c>
      <c r="C23" s="3" t="s">
        <v>4</v>
      </c>
      <c r="D23" s="3">
        <v>3.15</v>
      </c>
      <c r="E23" s="7">
        <f>D23*F20*3</f>
        <v>2246.2649999999999</v>
      </c>
    </row>
    <row r="24" spans="1:7" ht="55.2" x14ac:dyDescent="0.25">
      <c r="A24" s="6" t="s">
        <v>50</v>
      </c>
      <c r="B24" s="34" t="s">
        <v>51</v>
      </c>
      <c r="C24" s="3" t="s">
        <v>4</v>
      </c>
      <c r="D24" s="3"/>
      <c r="E24" s="7">
        <v>86.64</v>
      </c>
    </row>
    <row r="25" spans="1:7" ht="15.6" x14ac:dyDescent="0.25">
      <c r="A25" s="6" t="s">
        <v>29</v>
      </c>
      <c r="B25" s="8" t="s">
        <v>30</v>
      </c>
      <c r="C25" s="3" t="s">
        <v>31</v>
      </c>
      <c r="D25" s="24"/>
      <c r="E25" s="7">
        <v>190</v>
      </c>
    </row>
    <row r="26" spans="1:7" ht="15.6" x14ac:dyDescent="0.25">
      <c r="A26" s="35" t="s">
        <v>52</v>
      </c>
      <c r="B26" s="19" t="s">
        <v>53</v>
      </c>
      <c r="C26" s="20" t="s">
        <v>46</v>
      </c>
      <c r="D26" s="25">
        <v>1</v>
      </c>
      <c r="E26" s="13">
        <f>D26*197.1</f>
        <v>197.1</v>
      </c>
    </row>
    <row r="27" spans="1:7" s="9" customFormat="1" x14ac:dyDescent="0.25">
      <c r="A27" s="15" t="s">
        <v>25</v>
      </c>
      <c r="B27" s="16"/>
      <c r="C27" s="17"/>
      <c r="D27" s="17"/>
      <c r="E27" s="18">
        <f>SUM(E22:E26)</f>
        <v>6834.5919999999996</v>
      </c>
    </row>
    <row r="29" spans="1:7" ht="29.25" customHeight="1" x14ac:dyDescent="0.25">
      <c r="A29" s="66" t="s">
        <v>55</v>
      </c>
      <c r="B29" s="66"/>
      <c r="C29" s="66"/>
      <c r="D29" s="66"/>
      <c r="E29" s="66"/>
    </row>
    <row r="30" spans="1:7" ht="29.25" customHeight="1" x14ac:dyDescent="0.25">
      <c r="A30" s="59" t="s">
        <v>21</v>
      </c>
      <c r="B30" s="59"/>
      <c r="C30" s="59"/>
      <c r="D30" s="59"/>
      <c r="E30" s="59"/>
    </row>
    <row r="31" spans="1:7" ht="13.95" customHeight="1" x14ac:dyDescent="0.25">
      <c r="A31" s="59" t="s">
        <v>20</v>
      </c>
      <c r="B31" s="59"/>
      <c r="C31" s="59"/>
      <c r="D31" s="59"/>
      <c r="E31" s="59"/>
    </row>
    <row r="32" spans="1:7" ht="29.25" customHeight="1" x14ac:dyDescent="0.25">
      <c r="A32" s="59" t="s">
        <v>32</v>
      </c>
      <c r="B32" s="59"/>
      <c r="C32" s="59"/>
      <c r="D32" s="59"/>
      <c r="E32" s="59"/>
    </row>
    <row r="33" spans="1:5" x14ac:dyDescent="0.25">
      <c r="A33" s="59" t="s">
        <v>18</v>
      </c>
      <c r="B33" s="59"/>
      <c r="C33" s="59"/>
      <c r="D33" s="59"/>
      <c r="E33" s="59"/>
    </row>
    <row r="34" spans="1:5" x14ac:dyDescent="0.25">
      <c r="A34" s="62" t="s">
        <v>5</v>
      </c>
      <c r="B34" s="62"/>
      <c r="C34" s="62"/>
      <c r="D34" s="62"/>
      <c r="E34" s="62"/>
    </row>
    <row r="35" spans="1:5" x14ac:dyDescent="0.25">
      <c r="A35" s="59" t="s">
        <v>18</v>
      </c>
      <c r="B35" s="59"/>
      <c r="C35" s="59"/>
      <c r="D35" s="59"/>
      <c r="E35" s="59"/>
    </row>
    <row r="36" spans="1:5" ht="13.95" customHeight="1" x14ac:dyDescent="0.25">
      <c r="A36" s="60" t="s">
        <v>33</v>
      </c>
      <c r="B36" s="60"/>
      <c r="C36" s="60"/>
      <c r="D36" s="60"/>
      <c r="E36" s="60"/>
    </row>
    <row r="37" spans="1:5" x14ac:dyDescent="0.25">
      <c r="B37" s="61" t="s">
        <v>19</v>
      </c>
      <c r="C37" s="61"/>
      <c r="D37" s="61"/>
      <c r="E37" s="5" t="s">
        <v>6</v>
      </c>
    </row>
    <row r="38" spans="1:5" x14ac:dyDescent="0.25">
      <c r="A38" s="26"/>
      <c r="B38" s="26"/>
      <c r="C38" s="26"/>
      <c r="D38" s="26"/>
      <c r="E38" s="26"/>
    </row>
    <row r="39" spans="1:5" ht="13.95" customHeight="1" x14ac:dyDescent="0.25">
      <c r="A39" s="60" t="s">
        <v>39</v>
      </c>
      <c r="B39" s="60"/>
      <c r="C39" s="60"/>
      <c r="D39" s="60"/>
      <c r="E39" s="60"/>
    </row>
    <row r="40" spans="1:5" x14ac:dyDescent="0.25">
      <c r="B40" s="61" t="s">
        <v>19</v>
      </c>
      <c r="C40" s="61"/>
      <c r="D40" s="61"/>
      <c r="E40" s="5" t="s">
        <v>6</v>
      </c>
    </row>
    <row r="42" spans="1:5" x14ac:dyDescent="0.25">
      <c r="A42" s="14" t="s">
        <v>41</v>
      </c>
    </row>
    <row r="43" spans="1:5" x14ac:dyDescent="0.25">
      <c r="A43" s="9" t="s">
        <v>34</v>
      </c>
    </row>
    <row r="44" spans="1:5" x14ac:dyDescent="0.25">
      <c r="A44" s="2" t="s">
        <v>43</v>
      </c>
      <c r="B44" s="10">
        <v>-5215.3999999999996</v>
      </c>
    </row>
    <row r="45" spans="1:5" ht="15.6" x14ac:dyDescent="0.3">
      <c r="A45" s="28" t="s">
        <v>54</v>
      </c>
      <c r="B45" s="11"/>
    </row>
    <row r="46" spans="1:5" x14ac:dyDescent="0.25">
      <c r="A46" s="2" t="s">
        <v>35</v>
      </c>
      <c r="B46" s="12">
        <v>10527.9</v>
      </c>
    </row>
    <row r="47" spans="1:5" ht="27.6" x14ac:dyDescent="0.25">
      <c r="A47" s="28" t="s">
        <v>40</v>
      </c>
      <c r="B47" s="12">
        <f>E27</f>
        <v>6834.5919999999996</v>
      </c>
    </row>
    <row r="48" spans="1:5" x14ac:dyDescent="0.25">
      <c r="A48" s="9" t="s">
        <v>36</v>
      </c>
      <c r="B48" s="10">
        <f>B44+B46-B47</f>
        <v>-1522.0919999999996</v>
      </c>
    </row>
  </sheetData>
  <mergeCells count="30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D4:E4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E36"/>
    <mergeCell ref="B37:D37"/>
    <mergeCell ref="A39:E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19" zoomScaleNormal="100" zoomScaleSheetLayoutView="100" workbookViewId="0">
      <selection activeCell="A24" sqref="A24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4.109375" style="2" customWidth="1"/>
    <col min="9" max="16384" width="9.109375" style="2"/>
  </cols>
  <sheetData>
    <row r="1" spans="1:5" ht="15.6" x14ac:dyDescent="0.25">
      <c r="A1" s="67" t="s">
        <v>11</v>
      </c>
      <c r="B1" s="67"/>
      <c r="C1" s="67"/>
      <c r="D1" s="67"/>
      <c r="E1" s="67"/>
    </row>
    <row r="2" spans="1:5" ht="31.5" customHeight="1" x14ac:dyDescent="0.3">
      <c r="A2" s="68" t="s">
        <v>12</v>
      </c>
      <c r="B2" s="69"/>
      <c r="C2" s="69"/>
      <c r="D2" s="69"/>
      <c r="E2" s="69"/>
    </row>
    <row r="3" spans="1:5" x14ac:dyDescent="0.25">
      <c r="A3" s="74" t="s">
        <v>56</v>
      </c>
      <c r="B3" s="74"/>
      <c r="C3" s="74"/>
      <c r="D3" s="74"/>
      <c r="E3" s="74"/>
    </row>
    <row r="4" spans="1:5" s="1" customFormat="1" ht="15.6" x14ac:dyDescent="0.3">
      <c r="A4" s="21" t="s">
        <v>13</v>
      </c>
      <c r="B4" s="4"/>
      <c r="C4" s="4"/>
      <c r="D4" s="4"/>
      <c r="E4" s="22" t="s">
        <v>57</v>
      </c>
    </row>
    <row r="5" spans="1:5" x14ac:dyDescent="0.25">
      <c r="A5" s="31"/>
      <c r="B5" s="4"/>
      <c r="C5" s="4"/>
      <c r="D5" s="4"/>
      <c r="E5" s="4"/>
    </row>
    <row r="6" spans="1:5" x14ac:dyDescent="0.25">
      <c r="A6" s="59" t="s">
        <v>0</v>
      </c>
      <c r="B6" s="59"/>
      <c r="C6" s="59"/>
      <c r="D6" s="59"/>
      <c r="E6" s="59"/>
    </row>
    <row r="7" spans="1:5" x14ac:dyDescent="0.25">
      <c r="A7" s="70" t="s">
        <v>26</v>
      </c>
      <c r="B7" s="70"/>
      <c r="C7" s="70"/>
      <c r="D7" s="70"/>
      <c r="E7" s="70"/>
    </row>
    <row r="8" spans="1:5" x14ac:dyDescent="0.25">
      <c r="A8" s="63" t="s">
        <v>1</v>
      </c>
      <c r="B8" s="63"/>
      <c r="C8" s="63"/>
      <c r="D8" s="63"/>
      <c r="E8" s="63"/>
    </row>
    <row r="9" spans="1:5" x14ac:dyDescent="0.25">
      <c r="A9" s="59" t="s">
        <v>37</v>
      </c>
      <c r="B9" s="59"/>
      <c r="C9" s="59"/>
      <c r="D9" s="59"/>
      <c r="E9" s="59"/>
    </row>
    <row r="10" spans="1:5" ht="26.25" customHeight="1" x14ac:dyDescent="0.25">
      <c r="A10" s="71" t="s">
        <v>14</v>
      </c>
      <c r="B10" s="72"/>
      <c r="C10" s="72"/>
      <c r="D10" s="72"/>
      <c r="E10" s="72"/>
    </row>
    <row r="11" spans="1:5" ht="27" customHeight="1" x14ac:dyDescent="0.25">
      <c r="A11" s="59" t="s">
        <v>38</v>
      </c>
      <c r="B11" s="59"/>
      <c r="C11" s="59"/>
      <c r="D11" s="59"/>
      <c r="E11" s="59"/>
    </row>
    <row r="12" spans="1:5" x14ac:dyDescent="0.25">
      <c r="A12" s="63" t="s">
        <v>15</v>
      </c>
      <c r="B12" s="64"/>
      <c r="C12" s="64"/>
      <c r="D12" s="64"/>
      <c r="E12" s="64"/>
    </row>
    <row r="13" spans="1:5" x14ac:dyDescent="0.25">
      <c r="A13" s="59" t="s">
        <v>22</v>
      </c>
      <c r="B13" s="59"/>
      <c r="C13" s="59"/>
      <c r="D13" s="59"/>
      <c r="E13" s="59"/>
    </row>
    <row r="14" spans="1:5" x14ac:dyDescent="0.25">
      <c r="A14" s="63" t="s">
        <v>2</v>
      </c>
      <c r="B14" s="64"/>
      <c r="C14" s="64"/>
      <c r="D14" s="64"/>
      <c r="E14" s="64"/>
    </row>
    <row r="15" spans="1:5" x14ac:dyDescent="0.25">
      <c r="A15" s="59" t="s">
        <v>23</v>
      </c>
      <c r="B15" s="59"/>
      <c r="C15" s="59"/>
      <c r="D15" s="59"/>
      <c r="E15" s="59"/>
    </row>
    <row r="16" spans="1:5" x14ac:dyDescent="0.25">
      <c r="A16" s="63" t="s">
        <v>16</v>
      </c>
      <c r="B16" s="64"/>
      <c r="C16" s="64"/>
      <c r="D16" s="64"/>
      <c r="E16" s="64"/>
    </row>
    <row r="17" spans="1:7" ht="30" customHeight="1" x14ac:dyDescent="0.25">
      <c r="A17" s="59" t="s">
        <v>17</v>
      </c>
      <c r="B17" s="59"/>
      <c r="C17" s="59"/>
      <c r="D17" s="59"/>
      <c r="E17" s="59"/>
    </row>
    <row r="18" spans="1:7" ht="62.25" customHeight="1" x14ac:dyDescent="0.25">
      <c r="A18" s="59" t="s">
        <v>27</v>
      </c>
      <c r="B18" s="59"/>
      <c r="C18" s="59"/>
      <c r="D18" s="59"/>
      <c r="E18" s="59"/>
    </row>
    <row r="19" spans="1:7" ht="30" customHeight="1" x14ac:dyDescent="0.25">
      <c r="A19" s="65" t="s">
        <v>28</v>
      </c>
      <c r="B19" s="65"/>
      <c r="C19" s="65"/>
      <c r="D19" s="65"/>
      <c r="E19" s="65"/>
    </row>
    <row r="20" spans="1:7" x14ac:dyDescent="0.25">
      <c r="A20" s="65"/>
      <c r="B20" s="65"/>
      <c r="C20" s="65"/>
      <c r="D20" s="65"/>
      <c r="E20" s="65"/>
      <c r="F20" s="2">
        <v>237.7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3" t="s">
        <v>47</v>
      </c>
      <c r="B22" s="8" t="s">
        <v>44</v>
      </c>
      <c r="C22" s="3" t="s">
        <v>4</v>
      </c>
      <c r="D22" s="3">
        <f>5.77</f>
        <v>5.77</v>
      </c>
      <c r="E22" s="7">
        <f>D22*F20*3</f>
        <v>4114.5869999999995</v>
      </c>
    </row>
    <row r="23" spans="1:7" x14ac:dyDescent="0.25">
      <c r="A23" s="6" t="s">
        <v>42</v>
      </c>
      <c r="B23" s="8" t="s">
        <v>24</v>
      </c>
      <c r="C23" s="3" t="s">
        <v>4</v>
      </c>
      <c r="D23" s="3">
        <v>3.15</v>
      </c>
      <c r="E23" s="7">
        <f>D23*F20*3</f>
        <v>2246.2649999999999</v>
      </c>
    </row>
    <row r="24" spans="1:7" ht="69" x14ac:dyDescent="0.25">
      <c r="A24" s="6" t="s">
        <v>58</v>
      </c>
      <c r="B24" s="8" t="s">
        <v>45</v>
      </c>
      <c r="C24" s="3" t="s">
        <v>4</v>
      </c>
      <c r="D24" s="3"/>
      <c r="E24" s="7">
        <f>395.38*3</f>
        <v>1186.1399999999999</v>
      </c>
    </row>
    <row r="25" spans="1:7" ht="15.6" x14ac:dyDescent="0.25">
      <c r="A25" s="6" t="s">
        <v>29</v>
      </c>
      <c r="B25" s="8" t="s">
        <v>45</v>
      </c>
      <c r="C25" s="3" t="s">
        <v>31</v>
      </c>
      <c r="D25" s="24"/>
      <c r="E25" s="7">
        <v>0</v>
      </c>
    </row>
    <row r="26" spans="1:7" ht="15.6" x14ac:dyDescent="0.25">
      <c r="A26" s="35"/>
      <c r="B26" s="19"/>
      <c r="C26" s="20"/>
      <c r="D26" s="25"/>
      <c r="E26" s="13"/>
    </row>
    <row r="27" spans="1:7" s="9" customFormat="1" x14ac:dyDescent="0.25">
      <c r="A27" s="15" t="s">
        <v>25</v>
      </c>
      <c r="B27" s="16"/>
      <c r="C27" s="17"/>
      <c r="D27" s="17"/>
      <c r="E27" s="18">
        <f>SUM(E22:E26)</f>
        <v>7546.9919999999984</v>
      </c>
    </row>
    <row r="29" spans="1:7" ht="29.25" customHeight="1" x14ac:dyDescent="0.25">
      <c r="A29" s="66" t="s">
        <v>59</v>
      </c>
      <c r="B29" s="66"/>
      <c r="C29" s="66"/>
      <c r="D29" s="66"/>
      <c r="E29" s="66"/>
    </row>
    <row r="30" spans="1:7" ht="29.25" customHeight="1" x14ac:dyDescent="0.25">
      <c r="A30" s="59" t="s">
        <v>21</v>
      </c>
      <c r="B30" s="59"/>
      <c r="C30" s="59"/>
      <c r="D30" s="59"/>
      <c r="E30" s="59"/>
    </row>
    <row r="31" spans="1:7" ht="13.95" customHeight="1" x14ac:dyDescent="0.25">
      <c r="A31" s="59" t="s">
        <v>20</v>
      </c>
      <c r="B31" s="59"/>
      <c r="C31" s="59"/>
      <c r="D31" s="59"/>
      <c r="E31" s="59"/>
    </row>
    <row r="32" spans="1:7" ht="29.25" customHeight="1" x14ac:dyDescent="0.25">
      <c r="A32" s="59" t="s">
        <v>32</v>
      </c>
      <c r="B32" s="59"/>
      <c r="C32" s="59"/>
      <c r="D32" s="59"/>
      <c r="E32" s="59"/>
    </row>
    <row r="33" spans="1:5" x14ac:dyDescent="0.25">
      <c r="A33" s="59" t="s">
        <v>18</v>
      </c>
      <c r="B33" s="59"/>
      <c r="C33" s="59"/>
      <c r="D33" s="59"/>
      <c r="E33" s="59"/>
    </row>
    <row r="34" spans="1:5" x14ac:dyDescent="0.25">
      <c r="A34" s="62" t="s">
        <v>5</v>
      </c>
      <c r="B34" s="62"/>
      <c r="C34" s="62"/>
      <c r="D34" s="62"/>
      <c r="E34" s="62"/>
    </row>
    <row r="35" spans="1:5" x14ac:dyDescent="0.25">
      <c r="A35" s="59" t="s">
        <v>18</v>
      </c>
      <c r="B35" s="59"/>
      <c r="C35" s="59"/>
      <c r="D35" s="59"/>
      <c r="E35" s="59"/>
    </row>
    <row r="36" spans="1:5" ht="13.95" customHeight="1" x14ac:dyDescent="0.25">
      <c r="A36" s="60" t="s">
        <v>33</v>
      </c>
      <c r="B36" s="60"/>
      <c r="C36" s="60"/>
      <c r="D36" s="60"/>
      <c r="E36" s="60"/>
    </row>
    <row r="37" spans="1:5" x14ac:dyDescent="0.25">
      <c r="B37" s="61" t="s">
        <v>19</v>
      </c>
      <c r="C37" s="61"/>
      <c r="D37" s="61"/>
      <c r="E37" s="5" t="s">
        <v>6</v>
      </c>
    </row>
    <row r="38" spans="1:5" x14ac:dyDescent="0.25">
      <c r="A38" s="30"/>
      <c r="B38" s="30"/>
      <c r="C38" s="30"/>
      <c r="D38" s="30"/>
      <c r="E38" s="30"/>
    </row>
    <row r="39" spans="1:5" ht="13.95" customHeight="1" x14ac:dyDescent="0.25">
      <c r="A39" s="60" t="s">
        <v>39</v>
      </c>
      <c r="B39" s="60"/>
      <c r="C39" s="60"/>
      <c r="D39" s="60"/>
      <c r="E39" s="60"/>
    </row>
    <row r="40" spans="1:5" x14ac:dyDescent="0.25">
      <c r="B40" s="61" t="s">
        <v>19</v>
      </c>
      <c r="C40" s="61"/>
      <c r="D40" s="61"/>
      <c r="E40" s="5" t="s">
        <v>6</v>
      </c>
    </row>
    <row r="42" spans="1:5" x14ac:dyDescent="0.25">
      <c r="A42" s="14" t="s">
        <v>41</v>
      </c>
    </row>
    <row r="43" spans="1:5" x14ac:dyDescent="0.25">
      <c r="A43" s="9" t="s">
        <v>34</v>
      </c>
    </row>
    <row r="44" spans="1:5" x14ac:dyDescent="0.25">
      <c r="A44" s="2" t="s">
        <v>43</v>
      </c>
      <c r="B44" s="10">
        <f>'1кв'!B48</f>
        <v>-1522.0919999999996</v>
      </c>
    </row>
    <row r="45" spans="1:5" ht="15.6" x14ac:dyDescent="0.3">
      <c r="A45" s="32" t="s">
        <v>60</v>
      </c>
      <c r="B45" s="11"/>
    </row>
    <row r="46" spans="1:5" x14ac:dyDescent="0.25">
      <c r="A46" s="2" t="s">
        <v>35</v>
      </c>
      <c r="B46" s="12">
        <v>9467.76</v>
      </c>
    </row>
    <row r="47" spans="1:5" ht="27.6" x14ac:dyDescent="0.25">
      <c r="A47" s="32" t="s">
        <v>40</v>
      </c>
      <c r="B47" s="12">
        <f>E27</f>
        <v>7546.9919999999984</v>
      </c>
    </row>
    <row r="48" spans="1:5" x14ac:dyDescent="0.25">
      <c r="A48" s="9" t="s">
        <v>36</v>
      </c>
      <c r="B48" s="10">
        <f>B44+B46-B47</f>
        <v>398.6760000000022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31" zoomScaleNormal="100" zoomScaleSheetLayoutView="100" workbookViewId="0">
      <selection activeCell="A29" sqref="A29:E29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4.109375" style="2" customWidth="1"/>
    <col min="9" max="16384" width="9.109375" style="2"/>
  </cols>
  <sheetData>
    <row r="1" spans="1:5" ht="15.6" x14ac:dyDescent="0.25">
      <c r="A1" s="67" t="s">
        <v>11</v>
      </c>
      <c r="B1" s="67"/>
      <c r="C1" s="67"/>
      <c r="D1" s="67"/>
      <c r="E1" s="67"/>
    </row>
    <row r="2" spans="1:5" ht="31.5" customHeight="1" x14ac:dyDescent="0.3">
      <c r="A2" s="68" t="s">
        <v>12</v>
      </c>
      <c r="B2" s="69"/>
      <c r="C2" s="69"/>
      <c r="D2" s="69"/>
      <c r="E2" s="69"/>
    </row>
    <row r="3" spans="1:5" x14ac:dyDescent="0.25">
      <c r="A3" s="74" t="s">
        <v>61</v>
      </c>
      <c r="B3" s="74"/>
      <c r="C3" s="74"/>
      <c r="D3" s="74"/>
      <c r="E3" s="74"/>
    </row>
    <row r="4" spans="1:5" s="1" customFormat="1" ht="15.6" x14ac:dyDescent="0.3">
      <c r="A4" s="21" t="s">
        <v>13</v>
      </c>
      <c r="B4" s="4"/>
      <c r="C4" s="4"/>
      <c r="D4" s="4"/>
      <c r="E4" s="22" t="s">
        <v>62</v>
      </c>
    </row>
    <row r="5" spans="1:5" x14ac:dyDescent="0.25">
      <c r="A5" s="37"/>
      <c r="B5" s="4"/>
      <c r="C5" s="4"/>
      <c r="D5" s="4"/>
      <c r="E5" s="4"/>
    </row>
    <row r="6" spans="1:5" x14ac:dyDescent="0.25">
      <c r="A6" s="59" t="s">
        <v>0</v>
      </c>
      <c r="B6" s="59"/>
      <c r="C6" s="59"/>
      <c r="D6" s="59"/>
      <c r="E6" s="59"/>
    </row>
    <row r="7" spans="1:5" x14ac:dyDescent="0.25">
      <c r="A7" s="70" t="s">
        <v>26</v>
      </c>
      <c r="B7" s="70"/>
      <c r="C7" s="70"/>
      <c r="D7" s="70"/>
      <c r="E7" s="70"/>
    </row>
    <row r="8" spans="1:5" x14ac:dyDescent="0.25">
      <c r="A8" s="63" t="s">
        <v>1</v>
      </c>
      <c r="B8" s="63"/>
      <c r="C8" s="63"/>
      <c r="D8" s="63"/>
      <c r="E8" s="63"/>
    </row>
    <row r="9" spans="1:5" x14ac:dyDescent="0.25">
      <c r="A9" s="59" t="s">
        <v>37</v>
      </c>
      <c r="B9" s="59"/>
      <c r="C9" s="59"/>
      <c r="D9" s="59"/>
      <c r="E9" s="59"/>
    </row>
    <row r="10" spans="1:5" ht="26.25" customHeight="1" x14ac:dyDescent="0.25">
      <c r="A10" s="71" t="s">
        <v>14</v>
      </c>
      <c r="B10" s="72"/>
      <c r="C10" s="72"/>
      <c r="D10" s="72"/>
      <c r="E10" s="72"/>
    </row>
    <row r="11" spans="1:5" ht="27" customHeight="1" x14ac:dyDescent="0.25">
      <c r="A11" s="59" t="s">
        <v>38</v>
      </c>
      <c r="B11" s="59"/>
      <c r="C11" s="59"/>
      <c r="D11" s="59"/>
      <c r="E11" s="59"/>
    </row>
    <row r="12" spans="1:5" x14ac:dyDescent="0.25">
      <c r="A12" s="63" t="s">
        <v>15</v>
      </c>
      <c r="B12" s="64"/>
      <c r="C12" s="64"/>
      <c r="D12" s="64"/>
      <c r="E12" s="64"/>
    </row>
    <row r="13" spans="1:5" x14ac:dyDescent="0.25">
      <c r="A13" s="59" t="s">
        <v>22</v>
      </c>
      <c r="B13" s="59"/>
      <c r="C13" s="59"/>
      <c r="D13" s="59"/>
      <c r="E13" s="59"/>
    </row>
    <row r="14" spans="1:5" x14ac:dyDescent="0.25">
      <c r="A14" s="63" t="s">
        <v>2</v>
      </c>
      <c r="B14" s="64"/>
      <c r="C14" s="64"/>
      <c r="D14" s="64"/>
      <c r="E14" s="64"/>
    </row>
    <row r="15" spans="1:5" x14ac:dyDescent="0.25">
      <c r="A15" s="59" t="s">
        <v>23</v>
      </c>
      <c r="B15" s="59"/>
      <c r="C15" s="59"/>
      <c r="D15" s="59"/>
      <c r="E15" s="59"/>
    </row>
    <row r="16" spans="1:5" x14ac:dyDescent="0.25">
      <c r="A16" s="63" t="s">
        <v>16</v>
      </c>
      <c r="B16" s="64"/>
      <c r="C16" s="64"/>
      <c r="D16" s="64"/>
      <c r="E16" s="64"/>
    </row>
    <row r="17" spans="1:7" ht="30" customHeight="1" x14ac:dyDescent="0.25">
      <c r="A17" s="59" t="s">
        <v>17</v>
      </c>
      <c r="B17" s="59"/>
      <c r="C17" s="59"/>
      <c r="D17" s="59"/>
      <c r="E17" s="59"/>
    </row>
    <row r="18" spans="1:7" ht="62.25" customHeight="1" x14ac:dyDescent="0.25">
      <c r="A18" s="59" t="s">
        <v>27</v>
      </c>
      <c r="B18" s="59"/>
      <c r="C18" s="59"/>
      <c r="D18" s="59"/>
      <c r="E18" s="59"/>
    </row>
    <row r="19" spans="1:7" ht="30" customHeight="1" x14ac:dyDescent="0.25">
      <c r="A19" s="65" t="s">
        <v>28</v>
      </c>
      <c r="B19" s="65"/>
      <c r="C19" s="65"/>
      <c r="D19" s="65"/>
      <c r="E19" s="65"/>
    </row>
    <row r="20" spans="1:7" x14ac:dyDescent="0.25">
      <c r="A20" s="65"/>
      <c r="B20" s="65"/>
      <c r="C20" s="65"/>
      <c r="D20" s="65"/>
      <c r="E20" s="65"/>
      <c r="F20" s="2">
        <v>237.7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3" t="s">
        <v>47</v>
      </c>
      <c r="B22" s="8" t="s">
        <v>44</v>
      </c>
      <c r="C22" s="3" t="s">
        <v>4</v>
      </c>
      <c r="D22" s="3">
        <v>6.09</v>
      </c>
      <c r="E22" s="7">
        <f>D22*F20*3</f>
        <v>4342.7789999999995</v>
      </c>
    </row>
    <row r="23" spans="1:7" x14ac:dyDescent="0.25">
      <c r="A23" s="6" t="s">
        <v>42</v>
      </c>
      <c r="B23" s="8" t="s">
        <v>24</v>
      </c>
      <c r="C23" s="3" t="s">
        <v>4</v>
      </c>
      <c r="D23" s="3">
        <v>3.3</v>
      </c>
      <c r="E23" s="7">
        <f>D23*F20*3</f>
        <v>2353.23</v>
      </c>
    </row>
    <row r="24" spans="1:7" ht="69" x14ac:dyDescent="0.25">
      <c r="A24" s="6" t="s">
        <v>58</v>
      </c>
      <c r="B24" s="8" t="s">
        <v>63</v>
      </c>
      <c r="C24" s="3" t="s">
        <v>4</v>
      </c>
      <c r="D24" s="3"/>
      <c r="E24" s="7">
        <f>395.38*3</f>
        <v>1186.1399999999999</v>
      </c>
    </row>
    <row r="25" spans="1:7" ht="15.6" x14ac:dyDescent="0.25">
      <c r="A25" s="6" t="s">
        <v>29</v>
      </c>
      <c r="B25" s="8" t="s">
        <v>63</v>
      </c>
      <c r="C25" s="3" t="s">
        <v>31</v>
      </c>
      <c r="D25" s="24"/>
      <c r="E25" s="7">
        <v>0</v>
      </c>
    </row>
    <row r="26" spans="1:7" ht="15.6" x14ac:dyDescent="0.25">
      <c r="A26" s="35"/>
      <c r="B26" s="19"/>
      <c r="C26" s="20"/>
      <c r="D26" s="25"/>
      <c r="E26" s="13"/>
    </row>
    <row r="27" spans="1:7" s="9" customFormat="1" x14ac:dyDescent="0.25">
      <c r="A27" s="15" t="s">
        <v>25</v>
      </c>
      <c r="B27" s="16"/>
      <c r="C27" s="17"/>
      <c r="D27" s="17"/>
      <c r="E27" s="18">
        <f>SUM(E22:E26)</f>
        <v>7882.1489999999994</v>
      </c>
    </row>
    <row r="29" spans="1:7" ht="29.25" customHeight="1" x14ac:dyDescent="0.25">
      <c r="A29" s="66" t="s">
        <v>64</v>
      </c>
      <c r="B29" s="66"/>
      <c r="C29" s="66"/>
      <c r="D29" s="66"/>
      <c r="E29" s="66"/>
    </row>
    <row r="30" spans="1:7" ht="29.25" customHeight="1" x14ac:dyDescent="0.25">
      <c r="A30" s="59" t="s">
        <v>21</v>
      </c>
      <c r="B30" s="59"/>
      <c r="C30" s="59"/>
      <c r="D30" s="59"/>
      <c r="E30" s="59"/>
    </row>
    <row r="31" spans="1:7" ht="13.95" customHeight="1" x14ac:dyDescent="0.25">
      <c r="A31" s="59" t="s">
        <v>20</v>
      </c>
      <c r="B31" s="59"/>
      <c r="C31" s="59"/>
      <c r="D31" s="59"/>
      <c r="E31" s="59"/>
    </row>
    <row r="32" spans="1:7" ht="29.25" customHeight="1" x14ac:dyDescent="0.25">
      <c r="A32" s="59" t="s">
        <v>32</v>
      </c>
      <c r="B32" s="59"/>
      <c r="C32" s="59"/>
      <c r="D32" s="59"/>
      <c r="E32" s="59"/>
    </row>
    <row r="33" spans="1:5" x14ac:dyDescent="0.25">
      <c r="A33" s="59" t="s">
        <v>18</v>
      </c>
      <c r="B33" s="59"/>
      <c r="C33" s="59"/>
      <c r="D33" s="59"/>
      <c r="E33" s="59"/>
    </row>
    <row r="34" spans="1:5" x14ac:dyDescent="0.25">
      <c r="A34" s="62" t="s">
        <v>5</v>
      </c>
      <c r="B34" s="62"/>
      <c r="C34" s="62"/>
      <c r="D34" s="62"/>
      <c r="E34" s="62"/>
    </row>
    <row r="35" spans="1:5" x14ac:dyDescent="0.25">
      <c r="A35" s="59" t="s">
        <v>18</v>
      </c>
      <c r="B35" s="59"/>
      <c r="C35" s="59"/>
      <c r="D35" s="59"/>
      <c r="E35" s="59"/>
    </row>
    <row r="36" spans="1:5" ht="13.95" customHeight="1" x14ac:dyDescent="0.25">
      <c r="A36" s="60" t="s">
        <v>33</v>
      </c>
      <c r="B36" s="60"/>
      <c r="C36" s="60"/>
      <c r="D36" s="60"/>
      <c r="E36" s="60"/>
    </row>
    <row r="37" spans="1:5" x14ac:dyDescent="0.25">
      <c r="B37" s="61" t="s">
        <v>19</v>
      </c>
      <c r="C37" s="61"/>
      <c r="D37" s="61"/>
      <c r="E37" s="5" t="s">
        <v>6</v>
      </c>
    </row>
    <row r="38" spans="1:5" x14ac:dyDescent="0.25">
      <c r="A38" s="36"/>
      <c r="B38" s="36"/>
      <c r="C38" s="36"/>
      <c r="D38" s="36"/>
      <c r="E38" s="36"/>
    </row>
    <row r="39" spans="1:5" ht="13.95" customHeight="1" x14ac:dyDescent="0.25">
      <c r="A39" s="60" t="s">
        <v>39</v>
      </c>
      <c r="B39" s="60"/>
      <c r="C39" s="60"/>
      <c r="D39" s="60"/>
      <c r="E39" s="60"/>
    </row>
    <row r="40" spans="1:5" x14ac:dyDescent="0.25">
      <c r="B40" s="61" t="s">
        <v>19</v>
      </c>
      <c r="C40" s="61"/>
      <c r="D40" s="61"/>
      <c r="E40" s="5" t="s">
        <v>6</v>
      </c>
    </row>
    <row r="42" spans="1:5" x14ac:dyDescent="0.25">
      <c r="A42" s="14" t="s">
        <v>41</v>
      </c>
    </row>
    <row r="43" spans="1:5" x14ac:dyDescent="0.25">
      <c r="A43" s="9" t="s">
        <v>34</v>
      </c>
    </row>
    <row r="44" spans="1:5" x14ac:dyDescent="0.25">
      <c r="A44" s="2" t="s">
        <v>43</v>
      </c>
      <c r="B44" s="10">
        <f>'2кв'!B48</f>
        <v>398.6760000000022</v>
      </c>
    </row>
    <row r="45" spans="1:5" ht="15.6" x14ac:dyDescent="0.3">
      <c r="A45" s="38" t="s">
        <v>65</v>
      </c>
      <c r="B45" s="11"/>
    </row>
    <row r="46" spans="1:5" x14ac:dyDescent="0.25">
      <c r="A46" s="2" t="s">
        <v>35</v>
      </c>
      <c r="B46" s="12">
        <v>8742.7999999999993</v>
      </c>
    </row>
    <row r="47" spans="1:5" ht="27.6" x14ac:dyDescent="0.25">
      <c r="A47" s="38" t="s">
        <v>40</v>
      </c>
      <c r="B47" s="12">
        <f>E27</f>
        <v>7882.1489999999994</v>
      </c>
    </row>
    <row r="48" spans="1:5" x14ac:dyDescent="0.25">
      <c r="A48" s="9" t="s">
        <v>36</v>
      </c>
      <c r="B48" s="10">
        <f>B44+B46-B47</f>
        <v>1259.327000000003</v>
      </c>
    </row>
  </sheetData>
  <mergeCells count="29">
    <mergeCell ref="A35:E35"/>
    <mergeCell ref="A36:E36"/>
    <mergeCell ref="B37:D37"/>
    <mergeCell ref="A39:E39"/>
    <mergeCell ref="B40:D40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view="pageBreakPreview" topLeftCell="A34" zoomScaleNormal="100" zoomScaleSheetLayoutView="100" workbookViewId="0">
      <selection activeCell="B46" sqref="B46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4.109375" style="2" customWidth="1"/>
    <col min="9" max="16384" width="9.109375" style="2"/>
  </cols>
  <sheetData>
    <row r="1" spans="1:5" ht="15.6" x14ac:dyDescent="0.25">
      <c r="A1" s="67" t="s">
        <v>11</v>
      </c>
      <c r="B1" s="67"/>
      <c r="C1" s="67"/>
      <c r="D1" s="67"/>
      <c r="E1" s="67"/>
    </row>
    <row r="2" spans="1:5" ht="31.5" customHeight="1" x14ac:dyDescent="0.3">
      <c r="A2" s="68" t="s">
        <v>12</v>
      </c>
      <c r="B2" s="69"/>
      <c r="C2" s="69"/>
      <c r="D2" s="69"/>
      <c r="E2" s="69"/>
    </row>
    <row r="3" spans="1:5" x14ac:dyDescent="0.25">
      <c r="A3" s="74" t="s">
        <v>66</v>
      </c>
      <c r="B3" s="74"/>
      <c r="C3" s="74"/>
      <c r="D3" s="74"/>
      <c r="E3" s="74"/>
    </row>
    <row r="4" spans="1:5" s="1" customFormat="1" ht="15.6" x14ac:dyDescent="0.3">
      <c r="A4" s="21" t="s">
        <v>13</v>
      </c>
      <c r="B4" s="4"/>
      <c r="C4" s="4"/>
      <c r="D4" s="4"/>
      <c r="E4" s="22" t="s">
        <v>67</v>
      </c>
    </row>
    <row r="5" spans="1:5" x14ac:dyDescent="0.25">
      <c r="A5" s="40"/>
      <c r="B5" s="4"/>
      <c r="C5" s="4"/>
      <c r="D5" s="4"/>
      <c r="E5" s="4"/>
    </row>
    <row r="6" spans="1:5" x14ac:dyDescent="0.25">
      <c r="A6" s="59" t="s">
        <v>0</v>
      </c>
      <c r="B6" s="59"/>
      <c r="C6" s="59"/>
      <c r="D6" s="59"/>
      <c r="E6" s="59"/>
    </row>
    <row r="7" spans="1:5" x14ac:dyDescent="0.25">
      <c r="A7" s="70" t="s">
        <v>26</v>
      </c>
      <c r="B7" s="70"/>
      <c r="C7" s="70"/>
      <c r="D7" s="70"/>
      <c r="E7" s="70"/>
    </row>
    <row r="8" spans="1:5" x14ac:dyDescent="0.25">
      <c r="A8" s="63" t="s">
        <v>1</v>
      </c>
      <c r="B8" s="63"/>
      <c r="C8" s="63"/>
      <c r="D8" s="63"/>
      <c r="E8" s="63"/>
    </row>
    <row r="9" spans="1:5" x14ac:dyDescent="0.25">
      <c r="A9" s="59" t="s">
        <v>37</v>
      </c>
      <c r="B9" s="59"/>
      <c r="C9" s="59"/>
      <c r="D9" s="59"/>
      <c r="E9" s="59"/>
    </row>
    <row r="10" spans="1:5" ht="26.25" customHeight="1" x14ac:dyDescent="0.25">
      <c r="A10" s="71" t="s">
        <v>14</v>
      </c>
      <c r="B10" s="72"/>
      <c r="C10" s="72"/>
      <c r="D10" s="72"/>
      <c r="E10" s="72"/>
    </row>
    <row r="11" spans="1:5" ht="27" customHeight="1" x14ac:dyDescent="0.25">
      <c r="A11" s="59" t="s">
        <v>38</v>
      </c>
      <c r="B11" s="59"/>
      <c r="C11" s="59"/>
      <c r="D11" s="59"/>
      <c r="E11" s="59"/>
    </row>
    <row r="12" spans="1:5" x14ac:dyDescent="0.25">
      <c r="A12" s="63" t="s">
        <v>15</v>
      </c>
      <c r="B12" s="64"/>
      <c r="C12" s="64"/>
      <c r="D12" s="64"/>
      <c r="E12" s="64"/>
    </row>
    <row r="13" spans="1:5" x14ac:dyDescent="0.25">
      <c r="A13" s="59" t="s">
        <v>22</v>
      </c>
      <c r="B13" s="59"/>
      <c r="C13" s="59"/>
      <c r="D13" s="59"/>
      <c r="E13" s="59"/>
    </row>
    <row r="14" spans="1:5" x14ac:dyDescent="0.25">
      <c r="A14" s="63" t="s">
        <v>2</v>
      </c>
      <c r="B14" s="64"/>
      <c r="C14" s="64"/>
      <c r="D14" s="64"/>
      <c r="E14" s="64"/>
    </row>
    <row r="15" spans="1:5" x14ac:dyDescent="0.25">
      <c r="A15" s="59" t="s">
        <v>23</v>
      </c>
      <c r="B15" s="59"/>
      <c r="C15" s="59"/>
      <c r="D15" s="59"/>
      <c r="E15" s="59"/>
    </row>
    <row r="16" spans="1:5" x14ac:dyDescent="0.25">
      <c r="A16" s="63" t="s">
        <v>16</v>
      </c>
      <c r="B16" s="64"/>
      <c r="C16" s="64"/>
      <c r="D16" s="64"/>
      <c r="E16" s="64"/>
    </row>
    <row r="17" spans="1:7" ht="30" customHeight="1" x14ac:dyDescent="0.25">
      <c r="A17" s="59" t="s">
        <v>17</v>
      </c>
      <c r="B17" s="59"/>
      <c r="C17" s="59"/>
      <c r="D17" s="59"/>
      <c r="E17" s="59"/>
    </row>
    <row r="18" spans="1:7" ht="62.25" customHeight="1" x14ac:dyDescent="0.25">
      <c r="A18" s="59" t="s">
        <v>27</v>
      </c>
      <c r="B18" s="59"/>
      <c r="C18" s="59"/>
      <c r="D18" s="59"/>
      <c r="E18" s="59"/>
    </row>
    <row r="19" spans="1:7" ht="30" customHeight="1" x14ac:dyDescent="0.25">
      <c r="A19" s="65" t="s">
        <v>28</v>
      </c>
      <c r="B19" s="65"/>
      <c r="C19" s="65"/>
      <c r="D19" s="65"/>
      <c r="E19" s="65"/>
    </row>
    <row r="20" spans="1:7" x14ac:dyDescent="0.25">
      <c r="A20" s="65"/>
      <c r="B20" s="65"/>
      <c r="C20" s="65"/>
      <c r="D20" s="65"/>
      <c r="E20" s="65"/>
      <c r="F20" s="2">
        <v>237.7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3" t="s">
        <v>47</v>
      </c>
      <c r="B22" s="8" t="s">
        <v>44</v>
      </c>
      <c r="C22" s="3" t="s">
        <v>4</v>
      </c>
      <c r="D22" s="3">
        <v>6.09</v>
      </c>
      <c r="E22" s="7">
        <f>D22*F20*3</f>
        <v>4342.7789999999995</v>
      </c>
    </row>
    <row r="23" spans="1:7" x14ac:dyDescent="0.25">
      <c r="A23" s="6" t="s">
        <v>42</v>
      </c>
      <c r="B23" s="8" t="s">
        <v>24</v>
      </c>
      <c r="C23" s="3" t="s">
        <v>4</v>
      </c>
      <c r="D23" s="3">
        <v>3.3</v>
      </c>
      <c r="E23" s="7">
        <f>D23*F20*3</f>
        <v>2353.23</v>
      </c>
    </row>
    <row r="24" spans="1:7" ht="69" x14ac:dyDescent="0.25">
      <c r="A24" s="6" t="s">
        <v>58</v>
      </c>
      <c r="B24" s="8" t="s">
        <v>68</v>
      </c>
      <c r="C24" s="3" t="s">
        <v>4</v>
      </c>
      <c r="D24" s="3"/>
      <c r="E24" s="7">
        <f>395.38*3</f>
        <v>1186.1399999999999</v>
      </c>
    </row>
    <row r="25" spans="1:7" ht="15.6" x14ac:dyDescent="0.25">
      <c r="A25" s="6" t="s">
        <v>29</v>
      </c>
      <c r="B25" s="8" t="s">
        <v>68</v>
      </c>
      <c r="C25" s="3" t="s">
        <v>31</v>
      </c>
      <c r="D25" s="24"/>
      <c r="E25" s="7">
        <v>0</v>
      </c>
    </row>
    <row r="26" spans="1:7" s="9" customFormat="1" x14ac:dyDescent="0.25">
      <c r="A26" s="15" t="s">
        <v>25</v>
      </c>
      <c r="B26" s="16"/>
      <c r="C26" s="17"/>
      <c r="D26" s="17"/>
      <c r="E26" s="18">
        <f>SUM(E22:E25)</f>
        <v>7882.1489999999994</v>
      </c>
    </row>
    <row r="28" spans="1:7" ht="29.25" customHeight="1" x14ac:dyDescent="0.25">
      <c r="A28" s="66" t="s">
        <v>89</v>
      </c>
      <c r="B28" s="66"/>
      <c r="C28" s="66"/>
      <c r="D28" s="66"/>
      <c r="E28" s="66"/>
    </row>
    <row r="29" spans="1:7" ht="29.25" customHeight="1" x14ac:dyDescent="0.25">
      <c r="A29" s="59" t="s">
        <v>21</v>
      </c>
      <c r="B29" s="59"/>
      <c r="C29" s="59"/>
      <c r="D29" s="59"/>
      <c r="E29" s="59"/>
    </row>
    <row r="30" spans="1:7" ht="13.95" customHeight="1" x14ac:dyDescent="0.25">
      <c r="A30" s="59" t="s">
        <v>20</v>
      </c>
      <c r="B30" s="59"/>
      <c r="C30" s="59"/>
      <c r="D30" s="59"/>
      <c r="E30" s="59"/>
    </row>
    <row r="31" spans="1:7" ht="29.25" customHeight="1" x14ac:dyDescent="0.25">
      <c r="A31" s="59" t="s">
        <v>32</v>
      </c>
      <c r="B31" s="59"/>
      <c r="C31" s="59"/>
      <c r="D31" s="59"/>
      <c r="E31" s="59"/>
    </row>
    <row r="32" spans="1:7" x14ac:dyDescent="0.25">
      <c r="A32" s="59" t="s">
        <v>18</v>
      </c>
      <c r="B32" s="59"/>
      <c r="C32" s="59"/>
      <c r="D32" s="59"/>
      <c r="E32" s="59"/>
    </row>
    <row r="33" spans="1:5" x14ac:dyDescent="0.25">
      <c r="A33" s="62" t="s">
        <v>5</v>
      </c>
      <c r="B33" s="62"/>
      <c r="C33" s="62"/>
      <c r="D33" s="62"/>
      <c r="E33" s="62"/>
    </row>
    <row r="34" spans="1:5" x14ac:dyDescent="0.25">
      <c r="A34" s="59" t="s">
        <v>18</v>
      </c>
      <c r="B34" s="59"/>
      <c r="C34" s="59"/>
      <c r="D34" s="59"/>
      <c r="E34" s="59"/>
    </row>
    <row r="35" spans="1:5" ht="13.95" customHeight="1" x14ac:dyDescent="0.25">
      <c r="A35" s="60" t="s">
        <v>33</v>
      </c>
      <c r="B35" s="60"/>
      <c r="C35" s="60"/>
      <c r="D35" s="60"/>
      <c r="E35" s="60"/>
    </row>
    <row r="36" spans="1:5" x14ac:dyDescent="0.25">
      <c r="B36" s="61" t="s">
        <v>19</v>
      </c>
      <c r="C36" s="61"/>
      <c r="D36" s="61"/>
      <c r="E36" s="5" t="s">
        <v>6</v>
      </c>
    </row>
    <row r="37" spans="1:5" x14ac:dyDescent="0.25">
      <c r="A37" s="39"/>
      <c r="B37" s="39"/>
      <c r="C37" s="39"/>
      <c r="D37" s="39"/>
      <c r="E37" s="39"/>
    </row>
    <row r="38" spans="1:5" ht="13.95" customHeight="1" x14ac:dyDescent="0.25">
      <c r="A38" s="60" t="s">
        <v>39</v>
      </c>
      <c r="B38" s="60"/>
      <c r="C38" s="60"/>
      <c r="D38" s="60"/>
      <c r="E38" s="60"/>
    </row>
    <row r="39" spans="1:5" x14ac:dyDescent="0.25">
      <c r="B39" s="61" t="s">
        <v>19</v>
      </c>
      <c r="C39" s="61"/>
      <c r="D39" s="61"/>
      <c r="E39" s="5" t="s">
        <v>6</v>
      </c>
    </row>
    <row r="41" spans="1:5" x14ac:dyDescent="0.25">
      <c r="A41" s="14" t="s">
        <v>41</v>
      </c>
    </row>
    <row r="42" spans="1:5" x14ac:dyDescent="0.25">
      <c r="A42" s="9" t="s">
        <v>34</v>
      </c>
    </row>
    <row r="43" spans="1:5" x14ac:dyDescent="0.25">
      <c r="A43" s="2" t="s">
        <v>43</v>
      </c>
      <c r="B43" s="10">
        <f>'3кв'!B48</f>
        <v>1259.327000000003</v>
      </c>
    </row>
    <row r="44" spans="1:5" ht="15.6" x14ac:dyDescent="0.3">
      <c r="A44" s="41" t="s">
        <v>65</v>
      </c>
      <c r="B44" s="11"/>
    </row>
    <row r="45" spans="1:5" x14ac:dyDescent="0.25">
      <c r="A45" s="2" t="s">
        <v>35</v>
      </c>
      <c r="B45" s="12">
        <v>10687.12</v>
      </c>
    </row>
    <row r="46" spans="1:5" ht="27.6" x14ac:dyDescent="0.25">
      <c r="A46" s="41" t="s">
        <v>40</v>
      </c>
      <c r="B46" s="12">
        <f>E26</f>
        <v>7882.1489999999994</v>
      </c>
    </row>
    <row r="47" spans="1:5" x14ac:dyDescent="0.25">
      <c r="A47" s="9" t="s">
        <v>36</v>
      </c>
      <c r="B47" s="10">
        <f>B43+B45-B46</f>
        <v>4064.2980000000043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4:E34"/>
    <mergeCell ref="A35:E35"/>
    <mergeCell ref="B36:D36"/>
    <mergeCell ref="A38:E38"/>
    <mergeCell ref="B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view="pageBreakPreview" zoomScaleNormal="100" zoomScaleSheetLayoutView="100" workbookViewId="0">
      <selection activeCell="B16" sqref="B16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76" t="s">
        <v>69</v>
      </c>
      <c r="B1" s="76"/>
      <c r="C1" s="76"/>
      <c r="D1" s="42"/>
    </row>
    <row r="2" spans="1:5" ht="15.6" x14ac:dyDescent="0.3">
      <c r="A2" s="77" t="s">
        <v>70</v>
      </c>
      <c r="B2" s="77"/>
      <c r="C2" s="77"/>
      <c r="D2" s="1"/>
    </row>
    <row r="3" spans="1:5" ht="15.6" x14ac:dyDescent="0.3">
      <c r="A3" s="77" t="s">
        <v>71</v>
      </c>
      <c r="B3" s="77"/>
      <c r="C3" s="77"/>
      <c r="D3" s="1"/>
    </row>
    <row r="4" spans="1:5" ht="15.6" x14ac:dyDescent="0.3">
      <c r="A4" s="76" t="s">
        <v>87</v>
      </c>
      <c r="B4" s="76"/>
      <c r="C4" s="76"/>
      <c r="D4" s="42"/>
    </row>
    <row r="5" spans="1:5" ht="15.6" x14ac:dyDescent="0.3">
      <c r="A5" s="75"/>
      <c r="B5" s="75"/>
      <c r="C5" s="75"/>
      <c r="D5" s="1"/>
    </row>
    <row r="6" spans="1:5" ht="15.6" x14ac:dyDescent="0.3">
      <c r="A6" s="1"/>
      <c r="B6" s="43" t="s">
        <v>72</v>
      </c>
      <c r="C6" s="44">
        <f>'1кв'!B44</f>
        <v>-5215.3999999999996</v>
      </c>
      <c r="D6" s="45"/>
    </row>
    <row r="7" spans="1:5" ht="15.6" x14ac:dyDescent="0.3">
      <c r="A7" s="1"/>
      <c r="B7" s="43" t="s">
        <v>88</v>
      </c>
      <c r="C7" s="44"/>
      <c r="D7" s="45"/>
    </row>
    <row r="8" spans="1:5" ht="15.6" x14ac:dyDescent="0.3">
      <c r="A8" s="46" t="s">
        <v>73</v>
      </c>
      <c r="B8" s="43" t="s">
        <v>74</v>
      </c>
      <c r="C8" s="47">
        <f>'1кв'!B46+'2кв'!B46+'3кв'!B46+'4кв'!B45</f>
        <v>39425.58</v>
      </c>
      <c r="D8" s="48"/>
    </row>
    <row r="9" spans="1:5" ht="15.6" x14ac:dyDescent="0.3">
      <c r="A9" s="29"/>
      <c r="B9" s="43" t="s">
        <v>75</v>
      </c>
      <c r="C9" s="49">
        <f>SUM(C8:C8)</f>
        <v>39425.58</v>
      </c>
      <c r="D9" s="45"/>
    </row>
    <row r="10" spans="1:5" ht="15.6" x14ac:dyDescent="0.3">
      <c r="A10" s="1"/>
      <c r="B10" s="78"/>
      <c r="C10" s="78"/>
      <c r="D10" s="50"/>
    </row>
    <row r="11" spans="1:5" ht="15.6" x14ac:dyDescent="0.3">
      <c r="A11" s="1" t="s">
        <v>76</v>
      </c>
      <c r="B11" s="23" t="s">
        <v>77</v>
      </c>
      <c r="C11" s="51">
        <f>'1кв'!E22+'2кв'!E22+'3кв'!E22+'4кв'!E22</f>
        <v>16914.731999999996</v>
      </c>
      <c r="D11" s="50"/>
    </row>
    <row r="12" spans="1:5" ht="15.6" x14ac:dyDescent="0.3">
      <c r="A12" s="1"/>
      <c r="B12" s="6" t="s">
        <v>42</v>
      </c>
      <c r="C12" s="51">
        <f>'1кв'!E23+'2кв'!E23+'3кв'!E23+'4кв'!E23</f>
        <v>9198.99</v>
      </c>
      <c r="D12" s="50"/>
      <c r="E12" s="52"/>
    </row>
    <row r="13" spans="1:5" ht="41.4" x14ac:dyDescent="0.3">
      <c r="B13" s="6" t="s">
        <v>58</v>
      </c>
      <c r="C13" s="51">
        <f>'1кв'!E24+'2кв'!E24+'3кв'!E24+'4кв'!E24</f>
        <v>3645.06</v>
      </c>
      <c r="D13" s="50"/>
    </row>
    <row r="14" spans="1:5" ht="15.6" x14ac:dyDescent="0.3">
      <c r="A14" s="1"/>
      <c r="B14" s="6" t="s">
        <v>29</v>
      </c>
      <c r="C14" s="51">
        <f>'1кв'!E25+'2кв'!E25+'3кв'!E25+'4кв'!E25</f>
        <v>190</v>
      </c>
      <c r="D14" s="50"/>
    </row>
    <row r="15" spans="1:5" ht="15.6" x14ac:dyDescent="0.3">
      <c r="A15" s="1"/>
      <c r="B15" s="53" t="s">
        <v>90</v>
      </c>
      <c r="C15" s="51">
        <f>1*197.1</f>
        <v>197.1</v>
      </c>
      <c r="D15" s="50"/>
    </row>
    <row r="16" spans="1:5" ht="15.6" x14ac:dyDescent="0.3">
      <c r="A16" s="1"/>
      <c r="B16" s="55" t="s">
        <v>78</v>
      </c>
      <c r="C16" s="54">
        <v>0</v>
      </c>
      <c r="D16" s="50"/>
    </row>
    <row r="17" spans="1:5" ht="15.6" x14ac:dyDescent="0.3">
      <c r="A17" s="1"/>
      <c r="B17" s="56" t="s">
        <v>79</v>
      </c>
      <c r="C17" s="57">
        <f>SUM(C11:C16)</f>
        <v>30145.881999999994</v>
      </c>
      <c r="D17" s="50"/>
      <c r="E17" s="52"/>
    </row>
    <row r="18" spans="1:5" ht="15.6" x14ac:dyDescent="0.3">
      <c r="A18" s="1"/>
      <c r="B18" s="58" t="s">
        <v>80</v>
      </c>
      <c r="C18" s="57">
        <f>C6+C9-C17</f>
        <v>4064.2980000000061</v>
      </c>
      <c r="D18" s="50"/>
    </row>
    <row r="19" spans="1:5" ht="15.6" x14ac:dyDescent="0.3">
      <c r="A19" s="1"/>
      <c r="B19" s="46"/>
      <c r="C19" s="46"/>
      <c r="D19" s="50"/>
    </row>
    <row r="20" spans="1:5" ht="15.6" x14ac:dyDescent="0.3">
      <c r="A20" s="1"/>
      <c r="B20" s="46"/>
      <c r="C20" s="46"/>
      <c r="D20" s="50"/>
    </row>
    <row r="21" spans="1:5" ht="15.6" x14ac:dyDescent="0.3">
      <c r="A21" s="1"/>
      <c r="B21" s="46"/>
      <c r="C21" s="46"/>
      <c r="D21" s="50"/>
    </row>
    <row r="22" spans="1:5" ht="15.6" x14ac:dyDescent="0.3">
      <c r="A22" s="46" t="s">
        <v>81</v>
      </c>
      <c r="C22" s="46"/>
      <c r="D22" s="50"/>
    </row>
    <row r="23" spans="1:5" ht="15.6" x14ac:dyDescent="0.3">
      <c r="A23" s="1"/>
      <c r="B23" s="46"/>
      <c r="C23" s="46"/>
      <c r="D23" s="50"/>
    </row>
    <row r="24" spans="1:5" ht="15.6" x14ac:dyDescent="0.3">
      <c r="A24" s="1"/>
      <c r="B24" s="46"/>
      <c r="C24" s="46"/>
      <c r="D24" s="50"/>
    </row>
    <row r="25" spans="1:5" ht="15.6" x14ac:dyDescent="0.3">
      <c r="A25" s="1" t="s">
        <v>82</v>
      </c>
      <c r="B25" s="46" t="s">
        <v>83</v>
      </c>
      <c r="C25" s="46"/>
      <c r="D25" s="50"/>
    </row>
    <row r="26" spans="1:5" ht="15.6" x14ac:dyDescent="0.3">
      <c r="A26" s="1"/>
      <c r="B26" s="46" t="s">
        <v>84</v>
      </c>
      <c r="C26" s="46"/>
      <c r="D26" s="50"/>
    </row>
    <row r="27" spans="1:5" ht="15.6" x14ac:dyDescent="0.3">
      <c r="A27" s="1"/>
      <c r="B27" s="46" t="s">
        <v>85</v>
      </c>
      <c r="C27" s="46"/>
      <c r="D27" s="50"/>
    </row>
    <row r="28" spans="1:5" ht="15.6" x14ac:dyDescent="0.3">
      <c r="A28" s="1"/>
      <c r="B28" s="46"/>
      <c r="C28" s="46"/>
      <c r="D28" s="50"/>
    </row>
    <row r="29" spans="1:5" ht="15.6" x14ac:dyDescent="0.3">
      <c r="A29" s="1"/>
      <c r="B29" s="46"/>
      <c r="C29" s="46"/>
      <c r="D29" s="50"/>
    </row>
    <row r="30" spans="1:5" ht="15.6" x14ac:dyDescent="0.3">
      <c r="A30" s="75" t="s">
        <v>86</v>
      </c>
      <c r="B30" s="75"/>
      <c r="C30" s="75"/>
      <c r="D30" s="50"/>
    </row>
    <row r="31" spans="1:5" ht="15.6" x14ac:dyDescent="0.3">
      <c r="A31" s="1"/>
      <c r="B31" s="46"/>
      <c r="C31" s="46"/>
      <c r="D31" s="50"/>
    </row>
    <row r="32" spans="1:5" ht="15.6" x14ac:dyDescent="0.3">
      <c r="A32" s="1"/>
      <c r="B32" s="46"/>
      <c r="C32" s="46"/>
      <c r="D32" s="50"/>
    </row>
    <row r="33" spans="1:4" ht="15.6" x14ac:dyDescent="0.3">
      <c r="A33" s="1"/>
      <c r="B33" s="46"/>
      <c r="C33" s="46"/>
      <c r="D33" s="50"/>
    </row>
    <row r="34" spans="1:4" ht="15.6" x14ac:dyDescent="0.3">
      <c r="A34" s="1"/>
      <c r="B34" s="46"/>
      <c r="C34" s="46"/>
      <c r="D34" s="50"/>
    </row>
  </sheetData>
  <mergeCells count="7">
    <mergeCell ref="A30:C30"/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2021-04-27T13:57:47Z</dcterms:modified>
</cp:coreProperties>
</file>