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filterPrivacy="1" defaultThemeVersion="124226"/>
  <xr:revisionPtr revIDLastSave="0" documentId="13_ncr:1_{EC1DC785-F49C-47CF-8450-C541E497B5A8}" xr6:coauthVersionLast="37" xr6:coauthVersionMax="37" xr10:uidLastSave="{00000000-0000-0000-0000-000000000000}"/>
  <bookViews>
    <workbookView xWindow="240" yWindow="105" windowWidth="14805" windowHeight="8010" activeTab="4" xr2:uid="{00000000-000D-0000-FFFF-FFFF00000000}"/>
  </bookViews>
  <sheets>
    <sheet name="1кв" sheetId="14" r:id="rId1"/>
    <sheet name="2кв" sheetId="15" r:id="rId2"/>
    <sheet name="3кв" sheetId="16" r:id="rId3"/>
    <sheet name="4кв" sheetId="17" r:id="rId4"/>
    <sheet name="отчет" sheetId="18" r:id="rId5"/>
  </sheets>
  <definedNames>
    <definedName name="_xlnm.Print_Area" localSheetId="0">'1кв'!$A$1:$E$48</definedName>
    <definedName name="_xlnm.Print_Area" localSheetId="1">'2кв'!$A$1:$E$48</definedName>
    <definedName name="_xlnm.Print_Area" localSheetId="2">'3кв'!$A$1:$E$48</definedName>
    <definedName name="_xlnm.Print_Area" localSheetId="3">'4кв'!$A$1:$E$48</definedName>
    <definedName name="_xlnm.Print_Area" localSheetId="4">отчет!$A$1:$C$33</definedName>
  </definedNames>
  <calcPr calcId="179021"/>
</workbook>
</file>

<file path=xl/calcChain.xml><?xml version="1.0" encoding="utf-8"?>
<calcChain xmlns="http://schemas.openxmlformats.org/spreadsheetml/2006/main">
  <c r="B44" i="17" l="1"/>
  <c r="C18" i="18"/>
  <c r="C15" i="18"/>
  <c r="C17" i="18"/>
  <c r="C16" i="18" s="1"/>
  <c r="C12" i="18"/>
  <c r="C13" i="18"/>
  <c r="C14" i="18"/>
  <c r="C11" i="18"/>
  <c r="C8" i="18"/>
  <c r="C9" i="18" s="1"/>
  <c r="C6" i="18"/>
  <c r="C19" i="18" l="1"/>
  <c r="E24" i="17"/>
  <c r="E23" i="17"/>
  <c r="E22" i="17"/>
  <c r="E27" i="17" s="1"/>
  <c r="B47" i="17" s="1"/>
  <c r="B48" i="17" l="1"/>
  <c r="E26" i="16"/>
  <c r="E24" i="16"/>
  <c r="E23" i="16"/>
  <c r="E22" i="16"/>
  <c r="E27" i="16" s="1"/>
  <c r="B47" i="16" l="1"/>
  <c r="E23" i="15" l="1"/>
  <c r="E24" i="15"/>
  <c r="D22" i="15"/>
  <c r="E22" i="15" s="1"/>
  <c r="E27" i="15" l="1"/>
  <c r="B47" i="15" s="1"/>
  <c r="E26" i="14"/>
  <c r="D22" i="14" l="1"/>
  <c r="E24" i="14" l="1"/>
  <c r="E22" i="14"/>
  <c r="E27" i="14" s="1"/>
  <c r="B47" i="14" l="1"/>
  <c r="B48" i="14" l="1"/>
  <c r="B44" i="15" s="1"/>
  <c r="B48" i="15" s="1"/>
  <c r="B44" i="16" s="1"/>
  <c r="B48" i="16" s="1"/>
</calcChain>
</file>

<file path=xl/sharedStrings.xml><?xml version="1.0" encoding="utf-8"?>
<sst xmlns="http://schemas.openxmlformats.org/spreadsheetml/2006/main" count="262" uniqueCount="94">
  <si>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</si>
  <si>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</si>
  <si>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</si>
  <si>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</si>
  <si>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</si>
  <si>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</si>
  <si>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</si>
  <si>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Наименование вида работы
(услуги)2
</t>
  </si>
  <si>
    <t xml:space="preserve">Цена
выполненной работы (оказанной услуги), в рублях
</t>
  </si>
  <si>
    <t xml:space="preserve">Стоимость 3/
сметная стоимость 4 выполненной работы (оказанной услуги) за единицу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</si>
  <si>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</si>
  <si>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</si>
  <si>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</si>
  <si>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</si>
  <si>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 1)</t>
  </si>
  <si>
    <t xml:space="preserve">            (указывается решение общего собрания собственников помещений в многоквартирном доме либо доверенность, дата, номер)</t>
  </si>
  <si>
    <t xml:space="preserve">                                                                                                    (указывается Ф.И.О. уполномоченного лица, должность)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</si>
  <si>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</si>
  <si>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t xml:space="preserve"> </t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</si>
  <si>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</si>
  <si>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</si>
  <si>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</si>
  <si>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</si>
  <si>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Шевченко Григория Александровича</t>
    </r>
  </si>
  <si>
    <t>постоянно</t>
  </si>
  <si>
    <t>Итого:</t>
  </si>
  <si>
    <t>г. Россошь, ул. Свердлова, д. 5</t>
  </si>
  <si>
    <r>
      <t xml:space="preserve">именуемый в дальнейшем "Заказчик", в лице </t>
    </r>
    <r>
      <rPr>
        <b/>
        <u/>
        <sz val="11"/>
        <color theme="1"/>
        <rFont val="Times New Roman"/>
        <family val="1"/>
        <charset val="204"/>
      </rPr>
      <t>Прядеиной Аллы Саидовны</t>
    </r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</si>
  <si>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№11,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собственников №37 от 30.05.2013 г.</t>
    </r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</si>
  <si>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1"/>
        <color theme="1"/>
        <rFont val="Times New Roman"/>
        <family val="1"/>
        <charset val="204"/>
      </rPr>
      <t>№37  от   01.06.2013 г.</t>
    </r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</si>
  <si>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№5</t>
    </r>
    <r>
      <rPr>
        <sz val="11"/>
        <color theme="1"/>
        <rFont val="Times New Roman"/>
        <family val="1"/>
        <charset val="204"/>
      </rPr>
      <t>,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ул. Свердлова</t>
    </r>
  </si>
  <si>
    <t>Стоимость материалов</t>
  </si>
  <si>
    <t>руб.</t>
  </si>
  <si>
    <t>Настоящий Акт составлен в 2-х экземплярах, имеющий одинаковую юридическую силу, по одному для каждой Стороны.</t>
  </si>
  <si>
    <t>Исполнитель - ООО ЖКХ "Локомотив", в лице директора  Шевченко Г. А.</t>
  </si>
  <si>
    <t>Заказчик - Собственники МКД, в лице председателя совета МКД Прядеиной А.С.</t>
  </si>
  <si>
    <t>Информация для собственников:</t>
  </si>
  <si>
    <t xml:space="preserve">Итого остаток на конец квартала </t>
  </si>
  <si>
    <t>Общая площадь квартир - 634,3</t>
  </si>
  <si>
    <t>в т.ч. Оплачено рем.и содерж.</t>
  </si>
  <si>
    <t>Расходы по содержанию и тек. ремонту</t>
  </si>
  <si>
    <t>Остаток на начало квартала</t>
  </si>
  <si>
    <t xml:space="preserve">определена приложением № 9 к договору </t>
  </si>
  <si>
    <t xml:space="preserve">Общехозяйственные расходы </t>
  </si>
  <si>
    <t>ч/ч</t>
  </si>
  <si>
    <t>4 квартал</t>
  </si>
  <si>
    <t xml:space="preserve">Услуги по содержанию многоквартирного дома </t>
  </si>
  <si>
    <t>за 1 квартал 2020г.</t>
  </si>
  <si>
    <t>"31" 03 2020 г.</t>
  </si>
  <si>
    <t>Обработка подъездов хлорсодержащими растворами  протирка перил, почт.ящиков, замков ежедневно</t>
  </si>
  <si>
    <t>с 26.03 по 31.03</t>
  </si>
  <si>
    <t>замена крана и резьбы на узле ХВС</t>
  </si>
  <si>
    <t>февраль</t>
  </si>
  <si>
    <t>Предъявлено населению 38033,76</t>
  </si>
  <si>
    <r>
      <t xml:space="preserve">           2. Всего за период с</t>
    </r>
    <r>
      <rPr>
        <u/>
        <sz val="11"/>
        <color theme="1"/>
        <rFont val="Times New Roman"/>
        <family val="1"/>
        <charset val="204"/>
      </rPr>
      <t xml:space="preserve"> "01" 01 2020 г</t>
    </r>
    <r>
      <rPr>
        <sz val="11"/>
        <color theme="1"/>
        <rFont val="Times New Roman"/>
        <family val="1"/>
        <charset val="204"/>
      </rPr>
      <t>. по "</t>
    </r>
    <r>
      <rPr>
        <u/>
        <sz val="11"/>
        <color theme="1"/>
        <rFont val="Times New Roman"/>
        <family val="1"/>
        <charset val="204"/>
      </rPr>
      <t>31" 03 2020 г.</t>
    </r>
    <r>
      <rPr>
        <sz val="11"/>
        <color theme="1"/>
        <rFont val="Times New Roman"/>
        <family val="1"/>
        <charset val="204"/>
      </rPr>
      <t xml:space="preserve"> выполнено работ (оказано услуг) на общую сумму  двадцать девять тысяч триста шестьдесят три рубля 32 копейки</t>
    </r>
  </si>
  <si>
    <t>за 2 квартал 2020 года</t>
  </si>
  <si>
    <t>"30" 06 2020 г.</t>
  </si>
  <si>
    <t>Обработка подъездов хлорсодержащими растворами  протирка перил, почт.ящиков, замков ежедневно, опрыскивание 1 раз в неделю</t>
  </si>
  <si>
    <t>2 квартал</t>
  </si>
  <si>
    <t>июнь</t>
  </si>
  <si>
    <t>Предъявлено населению 37960,65</t>
  </si>
  <si>
    <t>Ремонт отмостки (смета) 40м2</t>
  </si>
  <si>
    <r>
      <t xml:space="preserve">           2. Всего за период с</t>
    </r>
    <r>
      <rPr>
        <u/>
        <sz val="11"/>
        <color theme="1"/>
        <rFont val="Times New Roman"/>
        <family val="1"/>
        <charset val="204"/>
      </rPr>
      <t xml:space="preserve"> "01" 04 2020 г</t>
    </r>
    <r>
      <rPr>
        <sz val="11"/>
        <color theme="1"/>
        <rFont val="Times New Roman"/>
        <family val="1"/>
        <charset val="204"/>
      </rPr>
      <t>. по "30</t>
    </r>
    <r>
      <rPr>
        <u/>
        <sz val="11"/>
        <color theme="1"/>
        <rFont val="Times New Roman"/>
        <family val="1"/>
        <charset val="204"/>
      </rPr>
      <t>" 06 2020 г.</t>
    </r>
    <r>
      <rPr>
        <sz val="11"/>
        <color theme="1"/>
        <rFont val="Times New Roman"/>
        <family val="1"/>
        <charset val="204"/>
      </rPr>
      <t xml:space="preserve"> выполнено работ (оказано услуг) на общую сумму шестьдесят тысяч восемьдесят пять рублей 46 копеек</t>
    </r>
  </si>
  <si>
    <t>за 3 квартал 2020 года</t>
  </si>
  <si>
    <t>"30" 09 2020 г.</t>
  </si>
  <si>
    <t>3 квартал</t>
  </si>
  <si>
    <t>монтаж крана отопления на чердаке</t>
  </si>
  <si>
    <t>август</t>
  </si>
  <si>
    <t>ч/час</t>
  </si>
  <si>
    <r>
      <t xml:space="preserve">           2. Всего за период с</t>
    </r>
    <r>
      <rPr>
        <u/>
        <sz val="11"/>
        <color theme="1"/>
        <rFont val="Times New Roman"/>
        <family val="1"/>
        <charset val="204"/>
      </rPr>
      <t xml:space="preserve"> "01" 07 2020 г</t>
    </r>
    <r>
      <rPr>
        <sz val="11"/>
        <color theme="1"/>
        <rFont val="Times New Roman"/>
        <family val="1"/>
        <charset val="204"/>
      </rPr>
      <t>. по "30</t>
    </r>
    <r>
      <rPr>
        <u/>
        <sz val="11"/>
        <color theme="1"/>
        <rFont val="Times New Roman"/>
        <family val="1"/>
        <charset val="204"/>
      </rPr>
      <t>" 09 2020 г.</t>
    </r>
    <r>
      <rPr>
        <sz val="11"/>
        <color theme="1"/>
        <rFont val="Times New Roman"/>
        <family val="1"/>
        <charset val="204"/>
      </rPr>
      <t xml:space="preserve"> выполнено работ (оказано услуг) на общую сумму тридцвать три тысячи четыреста девяносто семь рублей 24 копеек</t>
    </r>
  </si>
  <si>
    <t>Предъявлено населению 46608,03</t>
  </si>
  <si>
    <t>за 4 квартал 2020 года</t>
  </si>
  <si>
    <t>"31" 12 2020г.</t>
  </si>
  <si>
    <t>ОТЧЕТ</t>
  </si>
  <si>
    <t>О ВЫПОЛНЕННЫХ РАБОТАХ И ДВИЖЕНИИ  СРЕДСТВ</t>
  </si>
  <si>
    <t>НА ЛИЦЕВОМ СЧЕТЕ  ЗА  период  с 01.01.2020 по 31.12.2020г.</t>
  </si>
  <si>
    <t>Остаток на начало периода</t>
  </si>
  <si>
    <t xml:space="preserve">Доходы: </t>
  </si>
  <si>
    <t>Оплачено в текущем периоде по квитанциям</t>
  </si>
  <si>
    <t>Итого доходов:</t>
  </si>
  <si>
    <t>Расходы:</t>
  </si>
  <si>
    <t>работы по договору, всего</t>
  </si>
  <si>
    <t>Итого расходов</t>
  </si>
  <si>
    <t>Остаток средств на 01.01.2021</t>
  </si>
  <si>
    <t>Составил: инженер ПТО ____________________ Исраелян Е.В.</t>
  </si>
  <si>
    <t xml:space="preserve">Получил: </t>
  </si>
  <si>
    <t>Отчет за 2020 год.</t>
  </si>
  <si>
    <t>Перечень предлагаемых работ на 2021 год.</t>
  </si>
  <si>
    <t>Предложение по структуре тарифа на 2021 год.</t>
  </si>
  <si>
    <t>Председатель совета дома_____________________________________________</t>
  </si>
  <si>
    <t>по ж.д. ул.Свердлова, д.5</t>
  </si>
  <si>
    <t>Начислено всего 169210,47</t>
  </si>
  <si>
    <t>Непредвиденные работы 8 ч/ч</t>
  </si>
  <si>
    <r>
      <t xml:space="preserve">           2. Всего за период с</t>
    </r>
    <r>
      <rPr>
        <u/>
        <sz val="11"/>
        <color theme="1"/>
        <rFont val="Times New Roman"/>
        <family val="1"/>
        <charset val="204"/>
      </rPr>
      <t xml:space="preserve"> "01" 10 2020 г</t>
    </r>
    <r>
      <rPr>
        <sz val="11"/>
        <color theme="1"/>
        <rFont val="Times New Roman"/>
        <family val="1"/>
        <charset val="204"/>
      </rPr>
      <t>. по "31</t>
    </r>
    <r>
      <rPr>
        <u/>
        <sz val="11"/>
        <color theme="1"/>
        <rFont val="Times New Roman"/>
        <family val="1"/>
        <charset val="204"/>
      </rPr>
      <t>" 12 2020 г.</t>
    </r>
    <r>
      <rPr>
        <sz val="11"/>
        <color theme="1"/>
        <rFont val="Times New Roman"/>
        <family val="1"/>
        <charset val="204"/>
      </rPr>
      <t xml:space="preserve"> выполнено работ (оказано услуг) на общую сумму тридцать две тысячи шестьсот тридцать два рубля 94 копейки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</si>
</sst>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₽_-;\-* #,##0.00\ _₽_-;_-* &quot;-&quot;??\ _₽_-;_-@_-"/>
    <numFmt numFmtId="164" formatCode="#,##0.00_ ;\-#,##0.00\ "/>
    <numFmt numFmtId="165" formatCode="#,##0.00\ _₽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0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7" fillId="0" borderId="0" xfId="0" applyFont="1" applyAlignment="1">
      <alignment horizontal="left" wrapText="1"/>
    </xf>
    <xf numFmtId="0" fontId="6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3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3" fontId="8" fillId="0" borderId="1" xfId="1" applyFont="1" applyBorder="1" applyAlignment="1">
      <alignment horizontal="center" vertical="center" wrapText="1"/>
    </xf>
    <xf numFmtId="0" fontId="8" fillId="0" borderId="0" xfId="0" applyFont="1"/>
    <xf numFmtId="164" fontId="8" fillId="0" borderId="0" xfId="1" applyNumberFormat="1" applyFont="1"/>
    <xf numFmtId="164" fontId="4" fillId="0" borderId="0" xfId="1" applyNumberFormat="1" applyFont="1"/>
    <xf numFmtId="0" fontId="13" fillId="0" borderId="0" xfId="0" applyFont="1"/>
    <xf numFmtId="0" fontId="4" fillId="0" borderId="0" xfId="0" applyFont="1" applyAlignment="1"/>
    <xf numFmtId="164" fontId="8" fillId="0" borderId="0" xfId="0" applyNumberFormat="1" applyFont="1"/>
    <xf numFmtId="0" fontId="3" fillId="0" borderId="1" xfId="0" applyFont="1" applyBorder="1" applyAlignment="1">
      <alignment wrapText="1"/>
    </xf>
    <xf numFmtId="0" fontId="2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2" fillId="0" borderId="5" xfId="0" applyFont="1" applyBorder="1" applyAlignment="1">
      <alignment horizontal="center" vertical="center" wrapText="1"/>
    </xf>
    <xf numFmtId="0" fontId="12" fillId="0" borderId="6" xfId="0" applyFont="1" applyFill="1" applyBorder="1" applyAlignment="1">
      <alignment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horizontal="right" wrapText="1"/>
    </xf>
    <xf numFmtId="0" fontId="12" fillId="0" borderId="7" xfId="0" applyFont="1" applyFill="1" applyBorder="1" applyAlignment="1">
      <alignment wrapText="1"/>
    </xf>
    <xf numFmtId="0" fontId="12" fillId="0" borderId="8" xfId="0" applyFont="1" applyBorder="1" applyAlignment="1">
      <alignment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8" fillId="0" borderId="2" xfId="0" applyFont="1" applyBorder="1" applyAlignment="1">
      <alignment horizont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wrapText="1"/>
    </xf>
    <xf numFmtId="0" fontId="9" fillId="0" borderId="0" xfId="0" applyFont="1" applyAlignment="1">
      <alignment horizontal="center"/>
    </xf>
    <xf numFmtId="0" fontId="7" fillId="0" borderId="0" xfId="0" applyFont="1" applyAlignment="1">
      <alignment horizontal="right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4" fillId="0" borderId="0" xfId="0" applyFont="1" applyAlignment="1">
      <alignment horizontal="center" wrapText="1"/>
    </xf>
    <xf numFmtId="0" fontId="6" fillId="0" borderId="0" xfId="0" applyFont="1" applyBorder="1" applyAlignment="1">
      <alignment horizontal="center" wrapText="1"/>
    </xf>
    <xf numFmtId="0" fontId="4" fillId="2" borderId="0" xfId="0" applyFont="1" applyFill="1" applyAlignment="1">
      <alignment horizontal="left" wrapText="1"/>
    </xf>
    <xf numFmtId="0" fontId="4" fillId="0" borderId="0" xfId="0" applyFont="1" applyAlignment="1">
      <alignment horizontal="center" vertical="center" wrapText="1"/>
    </xf>
    <xf numFmtId="0" fontId="8" fillId="0" borderId="2" xfId="0" applyFont="1" applyBorder="1" applyAlignment="1">
      <alignment horizontal="left" wrapText="1"/>
    </xf>
    <xf numFmtId="0" fontId="8" fillId="0" borderId="0" xfId="0" applyFont="1" applyAlignment="1">
      <alignment horizontal="center" wrapText="1"/>
    </xf>
    <xf numFmtId="0" fontId="14" fillId="0" borderId="0" xfId="0" applyFont="1" applyAlignment="1">
      <alignment horizontal="center"/>
    </xf>
    <xf numFmtId="0" fontId="14" fillId="0" borderId="0" xfId="0" applyFont="1"/>
    <xf numFmtId="0" fontId="1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9" fontId="3" fillId="0" borderId="1" xfId="0" applyNumberFormat="1" applyFont="1" applyBorder="1"/>
    <xf numFmtId="165" fontId="8" fillId="0" borderId="1" xfId="1" applyNumberFormat="1" applyFont="1" applyBorder="1" applyAlignment="1">
      <alignment horizontal="center"/>
    </xf>
    <xf numFmtId="4" fontId="14" fillId="0" borderId="0" xfId="0" applyNumberFormat="1" applyFont="1"/>
    <xf numFmtId="0" fontId="3" fillId="0" borderId="0" xfId="0" applyFont="1" applyAlignment="1">
      <alignment horizontal="left"/>
    </xf>
    <xf numFmtId="165" fontId="0" fillId="0" borderId="1" xfId="0" applyNumberFormat="1" applyBorder="1" applyAlignment="1">
      <alignment horizontal="center"/>
    </xf>
    <xf numFmtId="164" fontId="4" fillId="0" borderId="0" xfId="1" applyNumberFormat="1" applyFont="1" applyBorder="1"/>
    <xf numFmtId="165" fontId="8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left"/>
    </xf>
    <xf numFmtId="4" fontId="3" fillId="0" borderId="0" xfId="0" applyNumberFormat="1" applyFont="1"/>
    <xf numFmtId="2" fontId="4" fillId="2" borderId="1" xfId="1" applyNumberFormat="1" applyFont="1" applyFill="1" applyBorder="1" applyAlignment="1">
      <alignment horizontal="center"/>
    </xf>
    <xf numFmtId="43" fontId="0" fillId="0" borderId="0" xfId="0" applyNumberFormat="1"/>
    <xf numFmtId="49" fontId="3" fillId="0" borderId="9" xfId="0" applyNumberFormat="1" applyFont="1" applyBorder="1" applyAlignment="1">
      <alignment vertical="center" wrapText="1"/>
    </xf>
    <xf numFmtId="2" fontId="4" fillId="0" borderId="1" xfId="1" applyNumberFormat="1" applyFont="1" applyBorder="1" applyAlignment="1">
      <alignment horizontal="center"/>
    </xf>
    <xf numFmtId="49" fontId="3" fillId="0" borderId="1" xfId="0" applyNumberFormat="1" applyFont="1" applyBorder="1" applyAlignment="1">
      <alignment vertical="center" wrapText="1"/>
    </xf>
    <xf numFmtId="43" fontId="4" fillId="0" borderId="4" xfId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left"/>
    </xf>
    <xf numFmtId="2" fontId="8" fillId="0" borderId="1" xfId="1" applyNumberFormat="1" applyFont="1" applyBorder="1" applyAlignment="1">
      <alignment horizontal="center"/>
    </xf>
    <xf numFmtId="49" fontId="9" fillId="0" borderId="1" xfId="0" applyNumberFormat="1" applyFont="1" applyBorder="1" applyAlignment="1">
      <alignment horizontal="left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8"/>
  <sheetViews>
    <sheetView view="pageBreakPreview" topLeftCell="A31" zoomScaleNormal="100" zoomScaleSheetLayoutView="100" workbookViewId="0">
      <selection activeCell="A29" sqref="A29:E29"/>
    </sheetView>
  </sheetViews>
  <sheetFormatPr defaultColWidth="9.140625" defaultRowHeight="15" x14ac:dyDescent="0.25"/>
  <cols>
    <col min="1" max="1" width="31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7" width="9.140625" style="2"/>
    <col min="8" max="8" width="11.85546875" style="2" customWidth="1"/>
    <col min="9" max="16384" width="9.140625" style="2"/>
  </cols>
  <sheetData>
    <row r="1" spans="1:5" ht="15.75" x14ac:dyDescent="0.25">
      <c r="A1" s="43" t="s">
        <v>11</v>
      </c>
      <c r="B1" s="43"/>
      <c r="C1" s="43"/>
      <c r="D1" s="43"/>
      <c r="E1" s="43"/>
    </row>
    <row r="2" spans="1:5" ht="38.25" customHeight="1" x14ac:dyDescent="0.25">
      <c r="A2" s="44" t="s">
        <v>12</v>
      </c>
      <c r="B2" s="45"/>
      <c r="C2" s="45"/>
      <c r="D2" s="45"/>
      <c r="E2" s="45"/>
    </row>
    <row r="3" spans="1:5" ht="15.75" x14ac:dyDescent="0.25">
      <c r="A3" s="44" t="s">
        <v>47</v>
      </c>
      <c r="B3" s="44"/>
      <c r="C3" s="44"/>
      <c r="D3" s="44"/>
      <c r="E3" s="44"/>
    </row>
    <row r="4" spans="1:5" s="1" customFormat="1" ht="15.75" x14ac:dyDescent="0.25">
      <c r="A4" s="5" t="s">
        <v>13</v>
      </c>
      <c r="B4" s="26"/>
      <c r="C4" s="26"/>
      <c r="D4" s="46" t="s">
        <v>48</v>
      </c>
      <c r="E4" s="46"/>
    </row>
    <row r="5" spans="1:5" x14ac:dyDescent="0.25">
      <c r="A5" s="25"/>
      <c r="B5" s="4"/>
      <c r="C5" s="4"/>
      <c r="D5" s="4"/>
      <c r="E5" s="4"/>
    </row>
    <row r="6" spans="1:5" x14ac:dyDescent="0.25">
      <c r="A6" s="47" t="s">
        <v>0</v>
      </c>
      <c r="B6" s="47"/>
      <c r="C6" s="47"/>
      <c r="D6" s="47"/>
      <c r="E6" s="47"/>
    </row>
    <row r="7" spans="1:5" x14ac:dyDescent="0.25">
      <c r="A7" s="42" t="s">
        <v>26</v>
      </c>
      <c r="B7" s="42"/>
      <c r="C7" s="42"/>
      <c r="D7" s="42"/>
      <c r="E7" s="42"/>
    </row>
    <row r="8" spans="1:5" ht="15.75" customHeight="1" x14ac:dyDescent="0.25">
      <c r="A8" s="49" t="s">
        <v>1</v>
      </c>
      <c r="B8" s="49"/>
      <c r="C8" s="49"/>
      <c r="D8" s="49"/>
      <c r="E8" s="49"/>
    </row>
    <row r="9" spans="1:5" x14ac:dyDescent="0.25">
      <c r="A9" s="47" t="s">
        <v>27</v>
      </c>
      <c r="B9" s="47"/>
      <c r="C9" s="47"/>
      <c r="D9" s="47"/>
      <c r="E9" s="47"/>
    </row>
    <row r="10" spans="1:5" ht="26.25" customHeight="1" x14ac:dyDescent="0.25">
      <c r="A10" s="50" t="s">
        <v>14</v>
      </c>
      <c r="B10" s="51"/>
      <c r="C10" s="51"/>
      <c r="D10" s="51"/>
      <c r="E10" s="51"/>
    </row>
    <row r="11" spans="1:5" ht="30.75" customHeight="1" x14ac:dyDescent="0.25">
      <c r="A11" s="47" t="s">
        <v>28</v>
      </c>
      <c r="B11" s="47"/>
      <c r="C11" s="47"/>
      <c r="D11" s="47"/>
      <c r="E11" s="47"/>
    </row>
    <row r="12" spans="1:5" ht="14.25" customHeight="1" x14ac:dyDescent="0.25">
      <c r="A12" s="49" t="s">
        <v>15</v>
      </c>
      <c r="B12" s="52"/>
      <c r="C12" s="52"/>
      <c r="D12" s="52"/>
      <c r="E12" s="52"/>
    </row>
    <row r="13" spans="1:5" x14ac:dyDescent="0.25">
      <c r="A13" s="47" t="s">
        <v>22</v>
      </c>
      <c r="B13" s="47"/>
      <c r="C13" s="47"/>
      <c r="D13" s="47"/>
      <c r="E13" s="47"/>
    </row>
    <row r="14" spans="1:5" ht="21" customHeight="1" x14ac:dyDescent="0.25">
      <c r="A14" s="49" t="s">
        <v>2</v>
      </c>
      <c r="B14" s="52"/>
      <c r="C14" s="52"/>
      <c r="D14" s="52"/>
      <c r="E14" s="52"/>
    </row>
    <row r="15" spans="1:5" ht="14.25" customHeight="1" x14ac:dyDescent="0.25">
      <c r="A15" s="47" t="s">
        <v>23</v>
      </c>
      <c r="B15" s="47"/>
      <c r="C15" s="47"/>
      <c r="D15" s="47"/>
      <c r="E15" s="47"/>
    </row>
    <row r="16" spans="1:5" x14ac:dyDescent="0.25">
      <c r="A16" s="49" t="s">
        <v>16</v>
      </c>
      <c r="B16" s="52"/>
      <c r="C16" s="52"/>
      <c r="D16" s="52"/>
      <c r="E16" s="52"/>
    </row>
    <row r="17" spans="1:7" ht="32.25" customHeight="1" x14ac:dyDescent="0.25">
      <c r="A17" s="47" t="s">
        <v>17</v>
      </c>
      <c r="B17" s="47"/>
      <c r="C17" s="47"/>
      <c r="D17" s="47"/>
      <c r="E17" s="47"/>
    </row>
    <row r="18" spans="1:7" ht="64.5" customHeight="1" x14ac:dyDescent="0.25">
      <c r="A18" s="47" t="s">
        <v>29</v>
      </c>
      <c r="B18" s="47"/>
      <c r="C18" s="47"/>
      <c r="D18" s="47"/>
      <c r="E18" s="47"/>
    </row>
    <row r="19" spans="1:7" ht="36.75" customHeight="1" x14ac:dyDescent="0.25">
      <c r="A19" s="48" t="s">
        <v>30</v>
      </c>
      <c r="B19" s="48"/>
      <c r="C19" s="48"/>
      <c r="D19" s="48"/>
      <c r="E19" s="48"/>
    </row>
    <row r="20" spans="1:7" x14ac:dyDescent="0.25">
      <c r="A20" s="48"/>
      <c r="B20" s="48"/>
      <c r="C20" s="48"/>
      <c r="D20" s="48"/>
      <c r="E20" s="48"/>
      <c r="F20" s="2">
        <v>634.29999999999995</v>
      </c>
      <c r="G20" s="2">
        <v>3</v>
      </c>
    </row>
    <row r="21" spans="1:7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38.25" x14ac:dyDescent="0.25">
      <c r="A22" s="20" t="s">
        <v>46</v>
      </c>
      <c r="B22" s="9" t="s">
        <v>42</v>
      </c>
      <c r="C22" s="3" t="s">
        <v>4</v>
      </c>
      <c r="D22" s="3">
        <f>11.35</f>
        <v>11.35</v>
      </c>
      <c r="E22" s="8">
        <f>D22*F20*G20</f>
        <v>21597.914999999997</v>
      </c>
    </row>
    <row r="23" spans="1:7" ht="60" x14ac:dyDescent="0.25">
      <c r="A23" s="7" t="s">
        <v>49</v>
      </c>
      <c r="B23" s="30" t="s">
        <v>50</v>
      </c>
      <c r="C23" s="3" t="s">
        <v>4</v>
      </c>
      <c r="D23" s="3"/>
      <c r="E23" s="8">
        <v>173.28</v>
      </c>
    </row>
    <row r="24" spans="1:7" x14ac:dyDescent="0.25">
      <c r="A24" s="7" t="s">
        <v>43</v>
      </c>
      <c r="B24" s="9" t="s">
        <v>24</v>
      </c>
      <c r="C24" s="3" t="s">
        <v>4</v>
      </c>
      <c r="D24" s="3">
        <v>3.3</v>
      </c>
      <c r="E24" s="8">
        <f>D24*F20*G20</f>
        <v>6279.5699999999988</v>
      </c>
    </row>
    <row r="25" spans="1:7" x14ac:dyDescent="0.25">
      <c r="A25" s="7" t="s">
        <v>31</v>
      </c>
      <c r="B25" s="21" t="s">
        <v>45</v>
      </c>
      <c r="C25" s="3" t="s">
        <v>32</v>
      </c>
      <c r="D25" s="22"/>
      <c r="E25" s="8">
        <v>524.15</v>
      </c>
    </row>
    <row r="26" spans="1:7" ht="30" x14ac:dyDescent="0.25">
      <c r="A26" s="31" t="s">
        <v>51</v>
      </c>
      <c r="B26" s="21" t="s">
        <v>52</v>
      </c>
      <c r="C26" s="3" t="s">
        <v>44</v>
      </c>
      <c r="D26" s="22">
        <v>4</v>
      </c>
      <c r="E26" s="8">
        <f>D26*197.1</f>
        <v>788.4</v>
      </c>
    </row>
    <row r="27" spans="1:7" s="14" customFormat="1" ht="14.25" x14ac:dyDescent="0.2">
      <c r="A27" s="10" t="s">
        <v>25</v>
      </c>
      <c r="B27" s="11"/>
      <c r="C27" s="12"/>
      <c r="D27" s="12"/>
      <c r="E27" s="13">
        <f>SUM(E22:E26)</f>
        <v>29363.314999999999</v>
      </c>
    </row>
    <row r="29" spans="1:7" ht="30.75" customHeight="1" x14ac:dyDescent="0.25">
      <c r="A29" s="54" t="s">
        <v>54</v>
      </c>
      <c r="B29" s="54"/>
      <c r="C29" s="54"/>
      <c r="D29" s="54"/>
      <c r="E29" s="54"/>
    </row>
    <row r="30" spans="1:7" ht="30.75" customHeight="1" x14ac:dyDescent="0.25">
      <c r="A30" s="47" t="s">
        <v>21</v>
      </c>
      <c r="B30" s="47"/>
      <c r="C30" s="47"/>
      <c r="D30" s="47"/>
      <c r="E30" s="47"/>
    </row>
    <row r="31" spans="1:7" x14ac:dyDescent="0.25">
      <c r="A31" s="47" t="s">
        <v>20</v>
      </c>
      <c r="B31" s="47"/>
      <c r="C31" s="47"/>
      <c r="D31" s="47"/>
      <c r="E31" s="47"/>
    </row>
    <row r="32" spans="1:7" ht="32.25" customHeight="1" x14ac:dyDescent="0.25">
      <c r="A32" s="47" t="s">
        <v>33</v>
      </c>
      <c r="B32" s="47"/>
      <c r="C32" s="47"/>
      <c r="D32" s="47"/>
      <c r="E32" s="47"/>
    </row>
    <row r="33" spans="1:5" x14ac:dyDescent="0.25">
      <c r="A33" s="47" t="s">
        <v>18</v>
      </c>
      <c r="B33" s="47"/>
      <c r="C33" s="47"/>
      <c r="D33" s="47"/>
      <c r="E33" s="47"/>
    </row>
    <row r="34" spans="1:5" x14ac:dyDescent="0.25">
      <c r="A34" s="55" t="s">
        <v>5</v>
      </c>
      <c r="B34" s="55"/>
      <c r="C34" s="55"/>
      <c r="D34" s="55"/>
      <c r="E34" s="55"/>
    </row>
    <row r="35" spans="1:5" x14ac:dyDescent="0.25">
      <c r="A35" s="47" t="s">
        <v>18</v>
      </c>
      <c r="B35" s="47"/>
      <c r="C35" s="47"/>
      <c r="D35" s="47"/>
      <c r="E35" s="47"/>
    </row>
    <row r="36" spans="1:5" x14ac:dyDescent="0.25">
      <c r="A36" s="56" t="s">
        <v>34</v>
      </c>
      <c r="B36" s="56"/>
      <c r="C36" s="56"/>
      <c r="D36" s="56"/>
      <c r="E36" s="56"/>
    </row>
    <row r="37" spans="1:5" x14ac:dyDescent="0.25">
      <c r="B37" s="53" t="s">
        <v>19</v>
      </c>
      <c r="C37" s="53"/>
      <c r="D37" s="53"/>
      <c r="E37" s="6" t="s">
        <v>6</v>
      </c>
    </row>
    <row r="38" spans="1:5" x14ac:dyDescent="0.25">
      <c r="A38" s="24"/>
      <c r="B38" s="24"/>
      <c r="C38" s="24"/>
      <c r="D38" s="24"/>
      <c r="E38" s="24"/>
    </row>
    <row r="39" spans="1:5" x14ac:dyDescent="0.25">
      <c r="A39" s="56" t="s">
        <v>35</v>
      </c>
      <c r="B39" s="56"/>
      <c r="C39" s="56"/>
      <c r="D39" s="56"/>
      <c r="E39" s="56"/>
    </row>
    <row r="40" spans="1:5" x14ac:dyDescent="0.25">
      <c r="B40" s="53" t="s">
        <v>19</v>
      </c>
      <c r="C40" s="53"/>
      <c r="D40" s="53"/>
      <c r="E40" s="6" t="s">
        <v>6</v>
      </c>
    </row>
    <row r="42" spans="1:5" x14ac:dyDescent="0.25">
      <c r="A42" s="17" t="s">
        <v>38</v>
      </c>
    </row>
    <row r="43" spans="1:5" x14ac:dyDescent="0.25">
      <c r="A43" s="14" t="s">
        <v>36</v>
      </c>
    </row>
    <row r="44" spans="1:5" x14ac:dyDescent="0.25">
      <c r="A44" s="2" t="s">
        <v>41</v>
      </c>
      <c r="B44" s="15">
        <v>9000.68</v>
      </c>
    </row>
    <row r="45" spans="1:5" x14ac:dyDescent="0.25">
      <c r="A45" s="18" t="s">
        <v>53</v>
      </c>
      <c r="B45" s="16"/>
    </row>
    <row r="46" spans="1:5" x14ac:dyDescent="0.25">
      <c r="A46" s="2" t="s">
        <v>39</v>
      </c>
      <c r="B46" s="16">
        <v>34923.29</v>
      </c>
    </row>
    <row r="47" spans="1:5" ht="30" x14ac:dyDescent="0.25">
      <c r="A47" s="23" t="s">
        <v>40</v>
      </c>
      <c r="B47" s="16">
        <f>E27</f>
        <v>29363.314999999999</v>
      </c>
    </row>
    <row r="48" spans="1:5" x14ac:dyDescent="0.25">
      <c r="A48" s="14" t="s">
        <v>37</v>
      </c>
      <c r="B48" s="19">
        <f>B44+B46-B47</f>
        <v>14560.655000000002</v>
      </c>
    </row>
  </sheetData>
  <mergeCells count="30">
    <mergeCell ref="B40:D40"/>
    <mergeCell ref="A20:E20"/>
    <mergeCell ref="A29:E29"/>
    <mergeCell ref="A30:E30"/>
    <mergeCell ref="A31:E31"/>
    <mergeCell ref="A32:E32"/>
    <mergeCell ref="A33:E33"/>
    <mergeCell ref="A34:E34"/>
    <mergeCell ref="A35:E35"/>
    <mergeCell ref="A36:E36"/>
    <mergeCell ref="B37:D37"/>
    <mergeCell ref="A39:E39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7:E7"/>
    <mergeCell ref="A1:E1"/>
    <mergeCell ref="A2:E2"/>
    <mergeCell ref="A3:E3"/>
    <mergeCell ref="D4:E4"/>
    <mergeCell ref="A6:E6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48"/>
  <sheetViews>
    <sheetView view="pageBreakPreview" topLeftCell="A28" zoomScaleNormal="100" zoomScaleSheetLayoutView="100" workbookViewId="0">
      <selection activeCell="A26" sqref="A26"/>
    </sheetView>
  </sheetViews>
  <sheetFormatPr defaultColWidth="9.140625" defaultRowHeight="15" x14ac:dyDescent="0.25"/>
  <cols>
    <col min="1" max="1" width="31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7" width="9.140625" style="2"/>
    <col min="8" max="8" width="11.85546875" style="2" customWidth="1"/>
    <col min="9" max="16384" width="9.140625" style="2"/>
  </cols>
  <sheetData>
    <row r="1" spans="1:5" ht="15.75" x14ac:dyDescent="0.25">
      <c r="A1" s="43" t="s">
        <v>11</v>
      </c>
      <c r="B1" s="43"/>
      <c r="C1" s="43"/>
      <c r="D1" s="43"/>
      <c r="E1" s="43"/>
    </row>
    <row r="2" spans="1:5" ht="38.25" customHeight="1" x14ac:dyDescent="0.25">
      <c r="A2" s="44" t="s">
        <v>12</v>
      </c>
      <c r="B2" s="45"/>
      <c r="C2" s="45"/>
      <c r="D2" s="45"/>
      <c r="E2" s="45"/>
    </row>
    <row r="3" spans="1:5" x14ac:dyDescent="0.25">
      <c r="A3" s="57" t="s">
        <v>55</v>
      </c>
      <c r="B3" s="57"/>
      <c r="C3" s="57"/>
      <c r="D3" s="57"/>
      <c r="E3" s="57"/>
    </row>
    <row r="4" spans="1:5" s="1" customFormat="1" ht="15.75" x14ac:dyDescent="0.25">
      <c r="A4" s="35" t="s">
        <v>13</v>
      </c>
      <c r="B4" s="4"/>
      <c r="C4" s="4"/>
      <c r="D4" s="4"/>
      <c r="E4" s="36" t="s">
        <v>56</v>
      </c>
    </row>
    <row r="5" spans="1:5" x14ac:dyDescent="0.25">
      <c r="A5" s="29"/>
      <c r="B5" s="4"/>
      <c r="C5" s="4"/>
      <c r="D5" s="4"/>
      <c r="E5" s="4"/>
    </row>
    <row r="6" spans="1:5" x14ac:dyDescent="0.25">
      <c r="A6" s="47" t="s">
        <v>0</v>
      </c>
      <c r="B6" s="47"/>
      <c r="C6" s="47"/>
      <c r="D6" s="47"/>
      <c r="E6" s="47"/>
    </row>
    <row r="7" spans="1:5" x14ac:dyDescent="0.25">
      <c r="A7" s="42" t="s">
        <v>26</v>
      </c>
      <c r="B7" s="42"/>
      <c r="C7" s="42"/>
      <c r="D7" s="42"/>
      <c r="E7" s="42"/>
    </row>
    <row r="8" spans="1:5" ht="15.75" customHeight="1" x14ac:dyDescent="0.25">
      <c r="A8" s="49" t="s">
        <v>1</v>
      </c>
      <c r="B8" s="49"/>
      <c r="C8" s="49"/>
      <c r="D8" s="49"/>
      <c r="E8" s="49"/>
    </row>
    <row r="9" spans="1:5" x14ac:dyDescent="0.25">
      <c r="A9" s="47" t="s">
        <v>27</v>
      </c>
      <c r="B9" s="47"/>
      <c r="C9" s="47"/>
      <c r="D9" s="47"/>
      <c r="E9" s="47"/>
    </row>
    <row r="10" spans="1:5" ht="26.25" customHeight="1" x14ac:dyDescent="0.25">
      <c r="A10" s="50" t="s">
        <v>14</v>
      </c>
      <c r="B10" s="51"/>
      <c r="C10" s="51"/>
      <c r="D10" s="51"/>
      <c r="E10" s="51"/>
    </row>
    <row r="11" spans="1:5" ht="30.75" customHeight="1" x14ac:dyDescent="0.25">
      <c r="A11" s="47" t="s">
        <v>28</v>
      </c>
      <c r="B11" s="47"/>
      <c r="C11" s="47"/>
      <c r="D11" s="47"/>
      <c r="E11" s="47"/>
    </row>
    <row r="12" spans="1:5" ht="14.25" customHeight="1" x14ac:dyDescent="0.25">
      <c r="A12" s="49" t="s">
        <v>15</v>
      </c>
      <c r="B12" s="52"/>
      <c r="C12" s="52"/>
      <c r="D12" s="52"/>
      <c r="E12" s="52"/>
    </row>
    <row r="13" spans="1:5" x14ac:dyDescent="0.25">
      <c r="A13" s="47" t="s">
        <v>22</v>
      </c>
      <c r="B13" s="47"/>
      <c r="C13" s="47"/>
      <c r="D13" s="47"/>
      <c r="E13" s="47"/>
    </row>
    <row r="14" spans="1:5" ht="21" customHeight="1" x14ac:dyDescent="0.25">
      <c r="A14" s="49" t="s">
        <v>2</v>
      </c>
      <c r="B14" s="52"/>
      <c r="C14" s="52"/>
      <c r="D14" s="52"/>
      <c r="E14" s="52"/>
    </row>
    <row r="15" spans="1:5" ht="14.25" customHeight="1" x14ac:dyDescent="0.25">
      <c r="A15" s="47" t="s">
        <v>23</v>
      </c>
      <c r="B15" s="47"/>
      <c r="C15" s="47"/>
      <c r="D15" s="47"/>
      <c r="E15" s="47"/>
    </row>
    <row r="16" spans="1:5" x14ac:dyDescent="0.25">
      <c r="A16" s="49" t="s">
        <v>16</v>
      </c>
      <c r="B16" s="52"/>
      <c r="C16" s="52"/>
      <c r="D16" s="52"/>
      <c r="E16" s="52"/>
    </row>
    <row r="17" spans="1:7" ht="32.25" customHeight="1" x14ac:dyDescent="0.25">
      <c r="A17" s="47" t="s">
        <v>17</v>
      </c>
      <c r="B17" s="47"/>
      <c r="C17" s="47"/>
      <c r="D17" s="47"/>
      <c r="E17" s="47"/>
    </row>
    <row r="18" spans="1:7" ht="64.5" customHeight="1" x14ac:dyDescent="0.25">
      <c r="A18" s="47" t="s">
        <v>29</v>
      </c>
      <c r="B18" s="47"/>
      <c r="C18" s="47"/>
      <c r="D18" s="47"/>
      <c r="E18" s="47"/>
    </row>
    <row r="19" spans="1:7" ht="36.75" customHeight="1" x14ac:dyDescent="0.25">
      <c r="A19" s="48" t="s">
        <v>30</v>
      </c>
      <c r="B19" s="48"/>
      <c r="C19" s="48"/>
      <c r="D19" s="48"/>
      <c r="E19" s="48"/>
    </row>
    <row r="20" spans="1:7" x14ac:dyDescent="0.25">
      <c r="A20" s="48"/>
      <c r="B20" s="48"/>
      <c r="C20" s="48"/>
      <c r="D20" s="48"/>
      <c r="E20" s="48"/>
      <c r="F20" s="2">
        <v>634.29999999999995</v>
      </c>
      <c r="G20" s="2">
        <v>3</v>
      </c>
    </row>
    <row r="21" spans="1:7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38.25" x14ac:dyDescent="0.25">
      <c r="A22" s="20" t="s">
        <v>46</v>
      </c>
      <c r="B22" s="9" t="s">
        <v>42</v>
      </c>
      <c r="C22" s="3" t="s">
        <v>4</v>
      </c>
      <c r="D22" s="3">
        <f>11.35</f>
        <v>11.35</v>
      </c>
      <c r="E22" s="8">
        <f>D22*F20*G20</f>
        <v>21597.914999999997</v>
      </c>
    </row>
    <row r="23" spans="1:7" ht="75" x14ac:dyDescent="0.25">
      <c r="A23" s="7" t="s">
        <v>57</v>
      </c>
      <c r="B23" s="9" t="s">
        <v>58</v>
      </c>
      <c r="C23" s="3" t="s">
        <v>4</v>
      </c>
      <c r="D23" s="3"/>
      <c r="E23" s="8">
        <f>790.76*3</f>
        <v>2372.2799999999997</v>
      </c>
    </row>
    <row r="24" spans="1:7" x14ac:dyDescent="0.25">
      <c r="A24" s="7" t="s">
        <v>43</v>
      </c>
      <c r="B24" s="9" t="s">
        <v>24</v>
      </c>
      <c r="C24" s="3" t="s">
        <v>4</v>
      </c>
      <c r="D24" s="3">
        <v>3.3</v>
      </c>
      <c r="E24" s="8">
        <f>D24*F20*G20</f>
        <v>6279.5699999999988</v>
      </c>
    </row>
    <row r="25" spans="1:7" x14ac:dyDescent="0.25">
      <c r="A25" s="7" t="s">
        <v>31</v>
      </c>
      <c r="B25" s="9" t="s">
        <v>58</v>
      </c>
      <c r="C25" s="3" t="s">
        <v>32</v>
      </c>
      <c r="D25" s="22"/>
      <c r="E25" s="8">
        <v>594.83000000000004</v>
      </c>
    </row>
    <row r="26" spans="1:7" x14ac:dyDescent="0.25">
      <c r="A26" s="37" t="s">
        <v>61</v>
      </c>
      <c r="B26" s="21" t="s">
        <v>59</v>
      </c>
      <c r="C26" s="3" t="s">
        <v>32</v>
      </c>
      <c r="D26" s="22"/>
      <c r="E26" s="8">
        <v>29240.86</v>
      </c>
    </row>
    <row r="27" spans="1:7" s="14" customFormat="1" ht="14.25" x14ac:dyDescent="0.2">
      <c r="A27" s="10" t="s">
        <v>25</v>
      </c>
      <c r="B27" s="11"/>
      <c r="C27" s="12"/>
      <c r="D27" s="12"/>
      <c r="E27" s="13">
        <f>SUM(E22:E26)</f>
        <v>60085.455000000002</v>
      </c>
    </row>
    <row r="29" spans="1:7" ht="30.75" customHeight="1" x14ac:dyDescent="0.25">
      <c r="A29" s="54" t="s">
        <v>62</v>
      </c>
      <c r="B29" s="54"/>
      <c r="C29" s="54"/>
      <c r="D29" s="54"/>
      <c r="E29" s="54"/>
    </row>
    <row r="30" spans="1:7" ht="30.75" customHeight="1" x14ac:dyDescent="0.25">
      <c r="A30" s="47" t="s">
        <v>21</v>
      </c>
      <c r="B30" s="47"/>
      <c r="C30" s="47"/>
      <c r="D30" s="47"/>
      <c r="E30" s="47"/>
    </row>
    <row r="31" spans="1:7" x14ac:dyDescent="0.25">
      <c r="A31" s="47" t="s">
        <v>20</v>
      </c>
      <c r="B31" s="47"/>
      <c r="C31" s="47"/>
      <c r="D31" s="47"/>
      <c r="E31" s="47"/>
    </row>
    <row r="32" spans="1:7" ht="32.25" customHeight="1" x14ac:dyDescent="0.25">
      <c r="A32" s="47" t="s">
        <v>33</v>
      </c>
      <c r="B32" s="47"/>
      <c r="C32" s="47"/>
      <c r="D32" s="47"/>
      <c r="E32" s="47"/>
    </row>
    <row r="33" spans="1:5" x14ac:dyDescent="0.25">
      <c r="A33" s="47" t="s">
        <v>18</v>
      </c>
      <c r="B33" s="47"/>
      <c r="C33" s="47"/>
      <c r="D33" s="47"/>
      <c r="E33" s="47"/>
    </row>
    <row r="34" spans="1:5" x14ac:dyDescent="0.25">
      <c r="A34" s="55" t="s">
        <v>5</v>
      </c>
      <c r="B34" s="55"/>
      <c r="C34" s="55"/>
      <c r="D34" s="55"/>
      <c r="E34" s="55"/>
    </row>
    <row r="35" spans="1:5" x14ac:dyDescent="0.25">
      <c r="A35" s="47" t="s">
        <v>18</v>
      </c>
      <c r="B35" s="47"/>
      <c r="C35" s="47"/>
      <c r="D35" s="47"/>
      <c r="E35" s="47"/>
    </row>
    <row r="36" spans="1:5" x14ac:dyDescent="0.25">
      <c r="A36" s="56" t="s">
        <v>34</v>
      </c>
      <c r="B36" s="56"/>
      <c r="C36" s="56"/>
      <c r="D36" s="56"/>
      <c r="E36" s="56"/>
    </row>
    <row r="37" spans="1:5" x14ac:dyDescent="0.25">
      <c r="B37" s="53" t="s">
        <v>19</v>
      </c>
      <c r="C37" s="53"/>
      <c r="D37" s="53"/>
      <c r="E37" s="6" t="s">
        <v>6</v>
      </c>
    </row>
    <row r="38" spans="1:5" x14ac:dyDescent="0.25">
      <c r="A38" s="28"/>
      <c r="B38" s="28"/>
      <c r="C38" s="28"/>
      <c r="D38" s="28"/>
      <c r="E38" s="28"/>
    </row>
    <row r="39" spans="1:5" x14ac:dyDescent="0.25">
      <c r="A39" s="56" t="s">
        <v>35</v>
      </c>
      <c r="B39" s="56"/>
      <c r="C39" s="56"/>
      <c r="D39" s="56"/>
      <c r="E39" s="56"/>
    </row>
    <row r="40" spans="1:5" x14ac:dyDescent="0.25">
      <c r="B40" s="53" t="s">
        <v>19</v>
      </c>
      <c r="C40" s="53"/>
      <c r="D40" s="53"/>
      <c r="E40" s="6" t="s">
        <v>6</v>
      </c>
    </row>
    <row r="42" spans="1:5" x14ac:dyDescent="0.25">
      <c r="A42" s="17" t="s">
        <v>38</v>
      </c>
    </row>
    <row r="43" spans="1:5" x14ac:dyDescent="0.25">
      <c r="A43" s="14" t="s">
        <v>36</v>
      </c>
    </row>
    <row r="44" spans="1:5" x14ac:dyDescent="0.25">
      <c r="A44" s="2" t="s">
        <v>41</v>
      </c>
      <c r="B44" s="15">
        <f>'1кв'!B48</f>
        <v>14560.655000000002</v>
      </c>
    </row>
    <row r="45" spans="1:5" x14ac:dyDescent="0.25">
      <c r="A45" s="18" t="s">
        <v>60</v>
      </c>
      <c r="B45" s="16"/>
    </row>
    <row r="46" spans="1:5" x14ac:dyDescent="0.25">
      <c r="A46" s="2" t="s">
        <v>39</v>
      </c>
      <c r="B46" s="16">
        <v>34791.79</v>
      </c>
    </row>
    <row r="47" spans="1:5" ht="30" x14ac:dyDescent="0.25">
      <c r="A47" s="27" t="s">
        <v>40</v>
      </c>
      <c r="B47" s="16">
        <f>E27</f>
        <v>60085.455000000002</v>
      </c>
    </row>
    <row r="48" spans="1:5" x14ac:dyDescent="0.25">
      <c r="A48" s="14" t="s">
        <v>37</v>
      </c>
      <c r="B48" s="19">
        <f>B44+B46-B47</f>
        <v>-10733.009999999995</v>
      </c>
    </row>
  </sheetData>
  <mergeCells count="29">
    <mergeCell ref="A1:E1"/>
    <mergeCell ref="A2:E2"/>
    <mergeCell ref="A3:E3"/>
    <mergeCell ref="A6:E6"/>
    <mergeCell ref="A7:E7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B40:D40"/>
    <mergeCell ref="A20:E20"/>
    <mergeCell ref="A29:E29"/>
    <mergeCell ref="A30:E30"/>
    <mergeCell ref="A31:E31"/>
    <mergeCell ref="A32:E32"/>
    <mergeCell ref="A33:E33"/>
    <mergeCell ref="A34:E34"/>
    <mergeCell ref="A35:E35"/>
    <mergeCell ref="A36:E36"/>
    <mergeCell ref="B37:D37"/>
    <mergeCell ref="A39:E39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48"/>
  <sheetViews>
    <sheetView view="pageBreakPreview" topLeftCell="A31" zoomScaleNormal="100" zoomScaleSheetLayoutView="100" workbookViewId="0">
      <selection activeCell="H50" sqref="H50"/>
    </sheetView>
  </sheetViews>
  <sheetFormatPr defaultColWidth="9.140625" defaultRowHeight="15" x14ac:dyDescent="0.25"/>
  <cols>
    <col min="1" max="1" width="31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7" width="9.140625" style="2"/>
    <col min="8" max="8" width="11.85546875" style="2" customWidth="1"/>
    <col min="9" max="16384" width="9.140625" style="2"/>
  </cols>
  <sheetData>
    <row r="1" spans="1:5" ht="15.75" x14ac:dyDescent="0.25">
      <c r="A1" s="43" t="s">
        <v>11</v>
      </c>
      <c r="B1" s="43"/>
      <c r="C1" s="43"/>
      <c r="D1" s="43"/>
      <c r="E1" s="43"/>
    </row>
    <row r="2" spans="1:5" ht="38.25" customHeight="1" x14ac:dyDescent="0.25">
      <c r="A2" s="44" t="s">
        <v>12</v>
      </c>
      <c r="B2" s="45"/>
      <c r="C2" s="45"/>
      <c r="D2" s="45"/>
      <c r="E2" s="45"/>
    </row>
    <row r="3" spans="1:5" x14ac:dyDescent="0.25">
      <c r="A3" s="57" t="s">
        <v>63</v>
      </c>
      <c r="B3" s="57"/>
      <c r="C3" s="57"/>
      <c r="D3" s="57"/>
      <c r="E3" s="57"/>
    </row>
    <row r="4" spans="1:5" s="1" customFormat="1" ht="15.75" x14ac:dyDescent="0.25">
      <c r="A4" s="35" t="s">
        <v>13</v>
      </c>
      <c r="B4" s="4"/>
      <c r="C4" s="4"/>
      <c r="D4" s="4"/>
      <c r="E4" s="36" t="s">
        <v>64</v>
      </c>
    </row>
    <row r="5" spans="1:5" x14ac:dyDescent="0.25">
      <c r="A5" s="34"/>
      <c r="B5" s="4"/>
      <c r="C5" s="4"/>
      <c r="D5" s="4"/>
      <c r="E5" s="4"/>
    </row>
    <row r="6" spans="1:5" x14ac:dyDescent="0.25">
      <c r="A6" s="47" t="s">
        <v>0</v>
      </c>
      <c r="B6" s="47"/>
      <c r="C6" s="47"/>
      <c r="D6" s="47"/>
      <c r="E6" s="47"/>
    </row>
    <row r="7" spans="1:5" x14ac:dyDescent="0.25">
      <c r="A7" s="42" t="s">
        <v>26</v>
      </c>
      <c r="B7" s="42"/>
      <c r="C7" s="42"/>
      <c r="D7" s="42"/>
      <c r="E7" s="42"/>
    </row>
    <row r="8" spans="1:5" ht="15.75" customHeight="1" x14ac:dyDescent="0.25">
      <c r="A8" s="49" t="s">
        <v>1</v>
      </c>
      <c r="B8" s="49"/>
      <c r="C8" s="49"/>
      <c r="D8" s="49"/>
      <c r="E8" s="49"/>
    </row>
    <row r="9" spans="1:5" x14ac:dyDescent="0.25">
      <c r="A9" s="47" t="s">
        <v>27</v>
      </c>
      <c r="B9" s="47"/>
      <c r="C9" s="47"/>
      <c r="D9" s="47"/>
      <c r="E9" s="47"/>
    </row>
    <row r="10" spans="1:5" ht="26.25" customHeight="1" x14ac:dyDescent="0.25">
      <c r="A10" s="50" t="s">
        <v>14</v>
      </c>
      <c r="B10" s="51"/>
      <c r="C10" s="51"/>
      <c r="D10" s="51"/>
      <c r="E10" s="51"/>
    </row>
    <row r="11" spans="1:5" ht="30.75" customHeight="1" x14ac:dyDescent="0.25">
      <c r="A11" s="47" t="s">
        <v>28</v>
      </c>
      <c r="B11" s="47"/>
      <c r="C11" s="47"/>
      <c r="D11" s="47"/>
      <c r="E11" s="47"/>
    </row>
    <row r="12" spans="1:5" ht="14.25" customHeight="1" x14ac:dyDescent="0.25">
      <c r="A12" s="49" t="s">
        <v>15</v>
      </c>
      <c r="B12" s="52"/>
      <c r="C12" s="52"/>
      <c r="D12" s="52"/>
      <c r="E12" s="52"/>
    </row>
    <row r="13" spans="1:5" x14ac:dyDescent="0.25">
      <c r="A13" s="47" t="s">
        <v>22</v>
      </c>
      <c r="B13" s="47"/>
      <c r="C13" s="47"/>
      <c r="D13" s="47"/>
      <c r="E13" s="47"/>
    </row>
    <row r="14" spans="1:5" ht="21" customHeight="1" x14ac:dyDescent="0.25">
      <c r="A14" s="49" t="s">
        <v>2</v>
      </c>
      <c r="B14" s="52"/>
      <c r="C14" s="52"/>
      <c r="D14" s="52"/>
      <c r="E14" s="52"/>
    </row>
    <row r="15" spans="1:5" ht="14.25" customHeight="1" x14ac:dyDescent="0.25">
      <c r="A15" s="47" t="s">
        <v>23</v>
      </c>
      <c r="B15" s="47"/>
      <c r="C15" s="47"/>
      <c r="D15" s="47"/>
      <c r="E15" s="47"/>
    </row>
    <row r="16" spans="1:5" x14ac:dyDescent="0.25">
      <c r="A16" s="49" t="s">
        <v>16</v>
      </c>
      <c r="B16" s="52"/>
      <c r="C16" s="52"/>
      <c r="D16" s="52"/>
      <c r="E16" s="52"/>
    </row>
    <row r="17" spans="1:7" ht="32.25" customHeight="1" x14ac:dyDescent="0.25">
      <c r="A17" s="47" t="s">
        <v>17</v>
      </c>
      <c r="B17" s="47"/>
      <c r="C17" s="47"/>
      <c r="D17" s="47"/>
      <c r="E17" s="47"/>
    </row>
    <row r="18" spans="1:7" ht="64.5" customHeight="1" x14ac:dyDescent="0.25">
      <c r="A18" s="47" t="s">
        <v>29</v>
      </c>
      <c r="B18" s="47"/>
      <c r="C18" s="47"/>
      <c r="D18" s="47"/>
      <c r="E18" s="47"/>
    </row>
    <row r="19" spans="1:7" ht="36.75" customHeight="1" x14ac:dyDescent="0.25">
      <c r="A19" s="48" t="s">
        <v>30</v>
      </c>
      <c r="B19" s="48"/>
      <c r="C19" s="48"/>
      <c r="D19" s="48"/>
      <c r="E19" s="48"/>
    </row>
    <row r="20" spans="1:7" x14ac:dyDescent="0.25">
      <c r="A20" s="48"/>
      <c r="B20" s="48"/>
      <c r="C20" s="48"/>
      <c r="D20" s="48"/>
      <c r="E20" s="48"/>
      <c r="F20" s="2">
        <v>634.29999999999995</v>
      </c>
      <c r="G20" s="2">
        <v>3</v>
      </c>
    </row>
    <row r="21" spans="1:7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38.25" x14ac:dyDescent="0.25">
      <c r="A22" s="20" t="s">
        <v>46</v>
      </c>
      <c r="B22" s="9" t="s">
        <v>42</v>
      </c>
      <c r="C22" s="3" t="s">
        <v>4</v>
      </c>
      <c r="D22" s="3">
        <v>11.97</v>
      </c>
      <c r="E22" s="8">
        <f>D22*F20*G20</f>
        <v>22777.713</v>
      </c>
    </row>
    <row r="23" spans="1:7" ht="75" x14ac:dyDescent="0.25">
      <c r="A23" s="7" t="s">
        <v>57</v>
      </c>
      <c r="B23" s="9" t="s">
        <v>65</v>
      </c>
      <c r="C23" s="3" t="s">
        <v>4</v>
      </c>
      <c r="D23" s="3"/>
      <c r="E23" s="8">
        <f>790.76*3</f>
        <v>2372.2799999999997</v>
      </c>
    </row>
    <row r="24" spans="1:7" x14ac:dyDescent="0.25">
      <c r="A24" s="7" t="s">
        <v>43</v>
      </c>
      <c r="B24" s="9" t="s">
        <v>24</v>
      </c>
      <c r="C24" s="3" t="s">
        <v>4</v>
      </c>
      <c r="D24" s="3">
        <v>3.43</v>
      </c>
      <c r="E24" s="8">
        <f>D24*F20*G20</f>
        <v>6526.9470000000001</v>
      </c>
    </row>
    <row r="25" spans="1:7" x14ac:dyDescent="0.25">
      <c r="A25" s="7" t="s">
        <v>31</v>
      </c>
      <c r="B25" s="9" t="s">
        <v>65</v>
      </c>
      <c r="C25" s="3" t="s">
        <v>32</v>
      </c>
      <c r="D25" s="22"/>
      <c r="E25" s="8">
        <v>992.5</v>
      </c>
    </row>
    <row r="26" spans="1:7" ht="30" x14ac:dyDescent="0.25">
      <c r="A26" s="38" t="s">
        <v>66</v>
      </c>
      <c r="B26" s="21" t="s">
        <v>67</v>
      </c>
      <c r="C26" s="3" t="s">
        <v>68</v>
      </c>
      <c r="D26" s="22">
        <v>4</v>
      </c>
      <c r="E26" s="8">
        <f>D26*206.95</f>
        <v>827.8</v>
      </c>
    </row>
    <row r="27" spans="1:7" s="14" customFormat="1" ht="14.25" x14ac:dyDescent="0.2">
      <c r="A27" s="10" t="s">
        <v>25</v>
      </c>
      <c r="B27" s="11"/>
      <c r="C27" s="12"/>
      <c r="D27" s="12"/>
      <c r="E27" s="13">
        <f>SUM(E22:E26)</f>
        <v>33497.24</v>
      </c>
    </row>
    <row r="29" spans="1:7" ht="30.75" customHeight="1" x14ac:dyDescent="0.25">
      <c r="A29" s="54" t="s">
        <v>69</v>
      </c>
      <c r="B29" s="54"/>
      <c r="C29" s="54"/>
      <c r="D29" s="54"/>
      <c r="E29" s="54"/>
    </row>
    <row r="30" spans="1:7" ht="30.75" customHeight="1" x14ac:dyDescent="0.25">
      <c r="A30" s="47" t="s">
        <v>21</v>
      </c>
      <c r="B30" s="47"/>
      <c r="C30" s="47"/>
      <c r="D30" s="47"/>
      <c r="E30" s="47"/>
    </row>
    <row r="31" spans="1:7" x14ac:dyDescent="0.25">
      <c r="A31" s="47" t="s">
        <v>20</v>
      </c>
      <c r="B31" s="47"/>
      <c r="C31" s="47"/>
      <c r="D31" s="47"/>
      <c r="E31" s="47"/>
    </row>
    <row r="32" spans="1:7" ht="32.25" customHeight="1" x14ac:dyDescent="0.25">
      <c r="A32" s="47" t="s">
        <v>33</v>
      </c>
      <c r="B32" s="47"/>
      <c r="C32" s="47"/>
      <c r="D32" s="47"/>
      <c r="E32" s="47"/>
    </row>
    <row r="33" spans="1:5" x14ac:dyDescent="0.25">
      <c r="A33" s="47" t="s">
        <v>18</v>
      </c>
      <c r="B33" s="47"/>
      <c r="C33" s="47"/>
      <c r="D33" s="47"/>
      <c r="E33" s="47"/>
    </row>
    <row r="34" spans="1:5" x14ac:dyDescent="0.25">
      <c r="A34" s="55" t="s">
        <v>5</v>
      </c>
      <c r="B34" s="55"/>
      <c r="C34" s="55"/>
      <c r="D34" s="55"/>
      <c r="E34" s="55"/>
    </row>
    <row r="35" spans="1:5" x14ac:dyDescent="0.25">
      <c r="A35" s="47" t="s">
        <v>18</v>
      </c>
      <c r="B35" s="47"/>
      <c r="C35" s="47"/>
      <c r="D35" s="47"/>
      <c r="E35" s="47"/>
    </row>
    <row r="36" spans="1:5" x14ac:dyDescent="0.25">
      <c r="A36" s="56" t="s">
        <v>34</v>
      </c>
      <c r="B36" s="56"/>
      <c r="C36" s="56"/>
      <c r="D36" s="56"/>
      <c r="E36" s="56"/>
    </row>
    <row r="37" spans="1:5" x14ac:dyDescent="0.25">
      <c r="B37" s="53" t="s">
        <v>19</v>
      </c>
      <c r="C37" s="53"/>
      <c r="D37" s="53"/>
      <c r="E37" s="6" t="s">
        <v>6</v>
      </c>
    </row>
    <row r="38" spans="1:5" x14ac:dyDescent="0.25">
      <c r="A38" s="33"/>
      <c r="B38" s="33"/>
      <c r="C38" s="33"/>
      <c r="D38" s="33"/>
      <c r="E38" s="33"/>
    </row>
    <row r="39" spans="1:5" x14ac:dyDescent="0.25">
      <c r="A39" s="56" t="s">
        <v>35</v>
      </c>
      <c r="B39" s="56"/>
      <c r="C39" s="56"/>
      <c r="D39" s="56"/>
      <c r="E39" s="56"/>
    </row>
    <row r="40" spans="1:5" x14ac:dyDescent="0.25">
      <c r="B40" s="53" t="s">
        <v>19</v>
      </c>
      <c r="C40" s="53"/>
      <c r="D40" s="53"/>
      <c r="E40" s="6" t="s">
        <v>6</v>
      </c>
    </row>
    <row r="42" spans="1:5" x14ac:dyDescent="0.25">
      <c r="A42" s="17" t="s">
        <v>38</v>
      </c>
    </row>
    <row r="43" spans="1:5" x14ac:dyDescent="0.25">
      <c r="A43" s="14" t="s">
        <v>36</v>
      </c>
    </row>
    <row r="44" spans="1:5" x14ac:dyDescent="0.25">
      <c r="A44" s="2" t="s">
        <v>41</v>
      </c>
      <c r="B44" s="15">
        <f>'2кв'!B48</f>
        <v>-10733.009999999995</v>
      </c>
    </row>
    <row r="45" spans="1:5" x14ac:dyDescent="0.25">
      <c r="A45" s="18" t="s">
        <v>70</v>
      </c>
      <c r="B45" s="16"/>
    </row>
    <row r="46" spans="1:5" x14ac:dyDescent="0.25">
      <c r="A46" s="2" t="s">
        <v>39</v>
      </c>
      <c r="B46" s="16">
        <v>51196.12</v>
      </c>
    </row>
    <row r="47" spans="1:5" ht="30" x14ac:dyDescent="0.25">
      <c r="A47" s="32" t="s">
        <v>40</v>
      </c>
      <c r="B47" s="16">
        <f>E27</f>
        <v>33497.24</v>
      </c>
    </row>
    <row r="48" spans="1:5" x14ac:dyDescent="0.25">
      <c r="A48" s="14" t="s">
        <v>37</v>
      </c>
      <c r="B48" s="19">
        <f>B44+B46-B47</f>
        <v>6965.8700000000099</v>
      </c>
    </row>
  </sheetData>
  <mergeCells count="29">
    <mergeCell ref="A35:E35"/>
    <mergeCell ref="A36:E36"/>
    <mergeCell ref="B37:D37"/>
    <mergeCell ref="A39:E39"/>
    <mergeCell ref="B40:D40"/>
    <mergeCell ref="A34:E34"/>
    <mergeCell ref="A15:E15"/>
    <mergeCell ref="A16:E16"/>
    <mergeCell ref="A17:E17"/>
    <mergeCell ref="A18:E18"/>
    <mergeCell ref="A19:E19"/>
    <mergeCell ref="A20:E20"/>
    <mergeCell ref="A29:E29"/>
    <mergeCell ref="A30:E30"/>
    <mergeCell ref="A31:E31"/>
    <mergeCell ref="A32:E32"/>
    <mergeCell ref="A33:E33"/>
    <mergeCell ref="A14:E14"/>
    <mergeCell ref="A1:E1"/>
    <mergeCell ref="A2:E2"/>
    <mergeCell ref="A3:E3"/>
    <mergeCell ref="A6:E6"/>
    <mergeCell ref="A7:E7"/>
    <mergeCell ref="A8:E8"/>
    <mergeCell ref="A9:E9"/>
    <mergeCell ref="A10:E10"/>
    <mergeCell ref="A11:E11"/>
    <mergeCell ref="A12:E12"/>
    <mergeCell ref="A13:E13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69AF4E-1793-44E9-B545-67932861EDBB}">
  <dimension ref="A1:G48"/>
  <sheetViews>
    <sheetView view="pageBreakPreview" topLeftCell="A25" zoomScaleNormal="100" zoomScaleSheetLayoutView="100" workbookViewId="0">
      <selection activeCell="A30" sqref="A30:E30"/>
    </sheetView>
  </sheetViews>
  <sheetFormatPr defaultColWidth="9.140625" defaultRowHeight="15" x14ac:dyDescent="0.25"/>
  <cols>
    <col min="1" max="1" width="31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7" width="9.140625" style="2"/>
    <col min="8" max="8" width="11.85546875" style="2" customWidth="1"/>
    <col min="9" max="16384" width="9.140625" style="2"/>
  </cols>
  <sheetData>
    <row r="1" spans="1:5" ht="15.75" x14ac:dyDescent="0.25">
      <c r="A1" s="43" t="s">
        <v>11</v>
      </c>
      <c r="B1" s="43"/>
      <c r="C1" s="43"/>
      <c r="D1" s="43"/>
      <c r="E1" s="43"/>
    </row>
    <row r="2" spans="1:5" ht="38.25" customHeight="1" x14ac:dyDescent="0.25">
      <c r="A2" s="44" t="s">
        <v>12</v>
      </c>
      <c r="B2" s="45"/>
      <c r="C2" s="45"/>
      <c r="D2" s="45"/>
      <c r="E2" s="45"/>
    </row>
    <row r="3" spans="1:5" x14ac:dyDescent="0.25">
      <c r="A3" s="57" t="s">
        <v>71</v>
      </c>
      <c r="B3" s="57"/>
      <c r="C3" s="57"/>
      <c r="D3" s="57"/>
      <c r="E3" s="57"/>
    </row>
    <row r="4" spans="1:5" s="1" customFormat="1" ht="15.75" x14ac:dyDescent="0.25">
      <c r="A4" s="35" t="s">
        <v>13</v>
      </c>
      <c r="B4" s="4"/>
      <c r="C4" s="4"/>
      <c r="D4" s="4"/>
      <c r="E4" s="35" t="s">
        <v>72</v>
      </c>
    </row>
    <row r="5" spans="1:5" x14ac:dyDescent="0.25">
      <c r="A5" s="41"/>
      <c r="B5" s="4"/>
      <c r="C5" s="4"/>
      <c r="D5" s="4"/>
      <c r="E5" s="4"/>
    </row>
    <row r="6" spans="1:5" x14ac:dyDescent="0.25">
      <c r="A6" s="47" t="s">
        <v>0</v>
      </c>
      <c r="B6" s="47"/>
      <c r="C6" s="47"/>
      <c r="D6" s="47"/>
      <c r="E6" s="47"/>
    </row>
    <row r="7" spans="1:5" x14ac:dyDescent="0.25">
      <c r="A7" s="42" t="s">
        <v>26</v>
      </c>
      <c r="B7" s="42"/>
      <c r="C7" s="42"/>
      <c r="D7" s="42"/>
      <c r="E7" s="42"/>
    </row>
    <row r="8" spans="1:5" ht="15.75" customHeight="1" x14ac:dyDescent="0.25">
      <c r="A8" s="49" t="s">
        <v>1</v>
      </c>
      <c r="B8" s="49"/>
      <c r="C8" s="49"/>
      <c r="D8" s="49"/>
      <c r="E8" s="49"/>
    </row>
    <row r="9" spans="1:5" x14ac:dyDescent="0.25">
      <c r="A9" s="47" t="s">
        <v>27</v>
      </c>
      <c r="B9" s="47"/>
      <c r="C9" s="47"/>
      <c r="D9" s="47"/>
      <c r="E9" s="47"/>
    </row>
    <row r="10" spans="1:5" ht="26.25" customHeight="1" x14ac:dyDescent="0.25">
      <c r="A10" s="50" t="s">
        <v>14</v>
      </c>
      <c r="B10" s="51"/>
      <c r="C10" s="51"/>
      <c r="D10" s="51"/>
      <c r="E10" s="51"/>
    </row>
    <row r="11" spans="1:5" ht="30.75" customHeight="1" x14ac:dyDescent="0.25">
      <c r="A11" s="47" t="s">
        <v>28</v>
      </c>
      <c r="B11" s="47"/>
      <c r="C11" s="47"/>
      <c r="D11" s="47"/>
      <c r="E11" s="47"/>
    </row>
    <row r="12" spans="1:5" ht="14.25" customHeight="1" x14ac:dyDescent="0.25">
      <c r="A12" s="49" t="s">
        <v>15</v>
      </c>
      <c r="B12" s="52"/>
      <c r="C12" s="52"/>
      <c r="D12" s="52"/>
      <c r="E12" s="52"/>
    </row>
    <row r="13" spans="1:5" x14ac:dyDescent="0.25">
      <c r="A13" s="47" t="s">
        <v>22</v>
      </c>
      <c r="B13" s="47"/>
      <c r="C13" s="47"/>
      <c r="D13" s="47"/>
      <c r="E13" s="47"/>
    </row>
    <row r="14" spans="1:5" ht="21" customHeight="1" x14ac:dyDescent="0.25">
      <c r="A14" s="49" t="s">
        <v>2</v>
      </c>
      <c r="B14" s="52"/>
      <c r="C14" s="52"/>
      <c r="D14" s="52"/>
      <c r="E14" s="52"/>
    </row>
    <row r="15" spans="1:5" ht="14.25" customHeight="1" x14ac:dyDescent="0.25">
      <c r="A15" s="47" t="s">
        <v>23</v>
      </c>
      <c r="B15" s="47"/>
      <c r="C15" s="47"/>
      <c r="D15" s="47"/>
      <c r="E15" s="47"/>
    </row>
    <row r="16" spans="1:5" x14ac:dyDescent="0.25">
      <c r="A16" s="49" t="s">
        <v>16</v>
      </c>
      <c r="B16" s="52"/>
      <c r="C16" s="52"/>
      <c r="D16" s="52"/>
      <c r="E16" s="52"/>
    </row>
    <row r="17" spans="1:7" ht="32.25" customHeight="1" x14ac:dyDescent="0.25">
      <c r="A17" s="47" t="s">
        <v>17</v>
      </c>
      <c r="B17" s="47"/>
      <c r="C17" s="47"/>
      <c r="D17" s="47"/>
      <c r="E17" s="47"/>
    </row>
    <row r="18" spans="1:7" ht="64.5" customHeight="1" x14ac:dyDescent="0.25">
      <c r="A18" s="47" t="s">
        <v>29</v>
      </c>
      <c r="B18" s="47"/>
      <c r="C18" s="47"/>
      <c r="D18" s="47"/>
      <c r="E18" s="47"/>
    </row>
    <row r="19" spans="1:7" ht="36.75" customHeight="1" x14ac:dyDescent="0.25">
      <c r="A19" s="48" t="s">
        <v>30</v>
      </c>
      <c r="B19" s="48"/>
      <c r="C19" s="48"/>
      <c r="D19" s="48"/>
      <c r="E19" s="48"/>
    </row>
    <row r="20" spans="1:7" x14ac:dyDescent="0.25">
      <c r="A20" s="48"/>
      <c r="B20" s="48"/>
      <c r="C20" s="48"/>
      <c r="D20" s="48"/>
      <c r="E20" s="48"/>
      <c r="F20" s="2">
        <v>634.29999999999995</v>
      </c>
      <c r="G20" s="2">
        <v>3</v>
      </c>
    </row>
    <row r="21" spans="1:7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38.25" x14ac:dyDescent="0.25">
      <c r="A22" s="20" t="s">
        <v>46</v>
      </c>
      <c r="B22" s="9" t="s">
        <v>42</v>
      </c>
      <c r="C22" s="3" t="s">
        <v>4</v>
      </c>
      <c r="D22" s="3">
        <v>11.97</v>
      </c>
      <c r="E22" s="8">
        <f>D22*F20*G20</f>
        <v>22777.713</v>
      </c>
    </row>
    <row r="23" spans="1:7" ht="75" x14ac:dyDescent="0.25">
      <c r="A23" s="7" t="s">
        <v>57</v>
      </c>
      <c r="B23" s="9" t="s">
        <v>45</v>
      </c>
      <c r="C23" s="3" t="s">
        <v>4</v>
      </c>
      <c r="D23" s="3"/>
      <c r="E23" s="8">
        <f>790.76*3</f>
        <v>2372.2799999999997</v>
      </c>
    </row>
    <row r="24" spans="1:7" x14ac:dyDescent="0.25">
      <c r="A24" s="7" t="s">
        <v>43</v>
      </c>
      <c r="B24" s="9" t="s">
        <v>24</v>
      </c>
      <c r="C24" s="3" t="s">
        <v>4</v>
      </c>
      <c r="D24" s="3">
        <v>3.43</v>
      </c>
      <c r="E24" s="8">
        <f>D24*F20*G20</f>
        <v>6526.9470000000001</v>
      </c>
    </row>
    <row r="25" spans="1:7" x14ac:dyDescent="0.25">
      <c r="A25" s="7" t="s">
        <v>31</v>
      </c>
      <c r="B25" s="9" t="s">
        <v>45</v>
      </c>
      <c r="C25" s="3" t="s">
        <v>32</v>
      </c>
      <c r="D25" s="22"/>
      <c r="E25" s="8">
        <v>956</v>
      </c>
    </row>
    <row r="26" spans="1:7" x14ac:dyDescent="0.25">
      <c r="A26" s="38"/>
      <c r="B26" s="21"/>
      <c r="C26" s="3"/>
      <c r="D26" s="22"/>
      <c r="E26" s="8"/>
    </row>
    <row r="27" spans="1:7" s="14" customFormat="1" ht="14.25" x14ac:dyDescent="0.2">
      <c r="A27" s="10" t="s">
        <v>25</v>
      </c>
      <c r="B27" s="11"/>
      <c r="C27" s="12"/>
      <c r="D27" s="12"/>
      <c r="E27" s="13">
        <f>SUM(E22:E26)</f>
        <v>32632.94</v>
      </c>
    </row>
    <row r="29" spans="1:7" ht="30.75" customHeight="1" x14ac:dyDescent="0.25">
      <c r="A29" s="54" t="s">
        <v>93</v>
      </c>
      <c r="B29" s="54"/>
      <c r="C29" s="54"/>
      <c r="D29" s="54"/>
      <c r="E29" s="54"/>
    </row>
    <row r="30" spans="1:7" ht="30.75" customHeight="1" x14ac:dyDescent="0.25">
      <c r="A30" s="47" t="s">
        <v>21</v>
      </c>
      <c r="B30" s="47"/>
      <c r="C30" s="47"/>
      <c r="D30" s="47"/>
      <c r="E30" s="47"/>
    </row>
    <row r="31" spans="1:7" x14ac:dyDescent="0.25">
      <c r="A31" s="47" t="s">
        <v>20</v>
      </c>
      <c r="B31" s="47"/>
      <c r="C31" s="47"/>
      <c r="D31" s="47"/>
      <c r="E31" s="47"/>
    </row>
    <row r="32" spans="1:7" ht="32.25" customHeight="1" x14ac:dyDescent="0.25">
      <c r="A32" s="47" t="s">
        <v>33</v>
      </c>
      <c r="B32" s="47"/>
      <c r="C32" s="47"/>
      <c r="D32" s="47"/>
      <c r="E32" s="47"/>
    </row>
    <row r="33" spans="1:5" x14ac:dyDescent="0.25">
      <c r="A33" s="47" t="s">
        <v>18</v>
      </c>
      <c r="B33" s="47"/>
      <c r="C33" s="47"/>
      <c r="D33" s="47"/>
      <c r="E33" s="47"/>
    </row>
    <row r="34" spans="1:5" x14ac:dyDescent="0.25">
      <c r="A34" s="55" t="s">
        <v>5</v>
      </c>
      <c r="B34" s="55"/>
      <c r="C34" s="55"/>
      <c r="D34" s="55"/>
      <c r="E34" s="55"/>
    </row>
    <row r="35" spans="1:5" x14ac:dyDescent="0.25">
      <c r="A35" s="47" t="s">
        <v>18</v>
      </c>
      <c r="B35" s="47"/>
      <c r="C35" s="47"/>
      <c r="D35" s="47"/>
      <c r="E35" s="47"/>
    </row>
    <row r="36" spans="1:5" x14ac:dyDescent="0.25">
      <c r="A36" s="56" t="s">
        <v>34</v>
      </c>
      <c r="B36" s="56"/>
      <c r="C36" s="56"/>
      <c r="D36" s="56"/>
      <c r="E36" s="56"/>
    </row>
    <row r="37" spans="1:5" x14ac:dyDescent="0.25">
      <c r="B37" s="53" t="s">
        <v>19</v>
      </c>
      <c r="C37" s="53"/>
      <c r="D37" s="53"/>
      <c r="E37" s="6" t="s">
        <v>6</v>
      </c>
    </row>
    <row r="38" spans="1:5" x14ac:dyDescent="0.25">
      <c r="A38" s="40"/>
      <c r="B38" s="40"/>
      <c r="C38" s="40"/>
      <c r="D38" s="40"/>
      <c r="E38" s="40"/>
    </row>
    <row r="39" spans="1:5" x14ac:dyDescent="0.25">
      <c r="A39" s="56" t="s">
        <v>35</v>
      </c>
      <c r="B39" s="56"/>
      <c r="C39" s="56"/>
      <c r="D39" s="56"/>
      <c r="E39" s="56"/>
    </row>
    <row r="40" spans="1:5" x14ac:dyDescent="0.25">
      <c r="B40" s="53" t="s">
        <v>19</v>
      </c>
      <c r="C40" s="53"/>
      <c r="D40" s="53"/>
      <c r="E40" s="6" t="s">
        <v>6</v>
      </c>
    </row>
    <row r="42" spans="1:5" x14ac:dyDescent="0.25">
      <c r="A42" s="17" t="s">
        <v>38</v>
      </c>
    </row>
    <row r="43" spans="1:5" x14ac:dyDescent="0.25">
      <c r="A43" s="14" t="s">
        <v>36</v>
      </c>
    </row>
    <row r="44" spans="1:5" x14ac:dyDescent="0.25">
      <c r="A44" s="2" t="s">
        <v>41</v>
      </c>
      <c r="B44" s="15">
        <f>'3кв'!B48</f>
        <v>6965.8700000000099</v>
      </c>
    </row>
    <row r="45" spans="1:5" x14ac:dyDescent="0.25">
      <c r="A45" s="18" t="s">
        <v>70</v>
      </c>
      <c r="B45" s="16"/>
    </row>
    <row r="46" spans="1:5" x14ac:dyDescent="0.25">
      <c r="A46" s="2" t="s">
        <v>39</v>
      </c>
      <c r="B46" s="16">
        <v>46608.03</v>
      </c>
    </row>
    <row r="47" spans="1:5" ht="30" x14ac:dyDescent="0.25">
      <c r="A47" s="39" t="s">
        <v>40</v>
      </c>
      <c r="B47" s="16">
        <f>E27</f>
        <v>32632.94</v>
      </c>
    </row>
    <row r="48" spans="1:5" x14ac:dyDescent="0.25">
      <c r="A48" s="14" t="s">
        <v>37</v>
      </c>
      <c r="B48" s="19">
        <f>B44+B46-B47</f>
        <v>20940.96000000001</v>
      </c>
    </row>
  </sheetData>
  <mergeCells count="29">
    <mergeCell ref="A35:E35"/>
    <mergeCell ref="A36:E36"/>
    <mergeCell ref="B37:D37"/>
    <mergeCell ref="A39:E39"/>
    <mergeCell ref="B40:D40"/>
    <mergeCell ref="A29:E29"/>
    <mergeCell ref="A30:E30"/>
    <mergeCell ref="A31:E31"/>
    <mergeCell ref="A32:E32"/>
    <mergeCell ref="A33:E33"/>
    <mergeCell ref="A34:E34"/>
    <mergeCell ref="A15:E15"/>
    <mergeCell ref="A16:E16"/>
    <mergeCell ref="A17:E17"/>
    <mergeCell ref="A18:E18"/>
    <mergeCell ref="A19:E19"/>
    <mergeCell ref="A20:E20"/>
    <mergeCell ref="A9:E9"/>
    <mergeCell ref="A10:E10"/>
    <mergeCell ref="A11:E11"/>
    <mergeCell ref="A12:E12"/>
    <mergeCell ref="A13:E13"/>
    <mergeCell ref="A14:E14"/>
    <mergeCell ref="A1:E1"/>
    <mergeCell ref="A2:E2"/>
    <mergeCell ref="A3:E3"/>
    <mergeCell ref="A6:E6"/>
    <mergeCell ref="A7:E7"/>
    <mergeCell ref="A8:E8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F3D27D-DE97-4E38-898B-C079912FD502}">
  <dimension ref="A1:E35"/>
  <sheetViews>
    <sheetView tabSelected="1" view="pageBreakPreview" zoomScaleNormal="100" zoomScaleSheetLayoutView="100" workbookViewId="0">
      <selection activeCell="C23" sqref="C23"/>
    </sheetView>
  </sheetViews>
  <sheetFormatPr defaultRowHeight="15" x14ac:dyDescent="0.25"/>
  <cols>
    <col min="1" max="1" width="10.5703125" customWidth="1"/>
    <col min="2" max="2" width="54.28515625" customWidth="1"/>
    <col min="3" max="3" width="15.28515625" customWidth="1"/>
    <col min="4" max="4" width="11.85546875" customWidth="1"/>
    <col min="5" max="5" width="14.7109375" customWidth="1"/>
    <col min="6" max="6" width="12.42578125" customWidth="1"/>
    <col min="7" max="7" width="12" customWidth="1"/>
    <col min="8" max="8" width="13.5703125" customWidth="1"/>
  </cols>
  <sheetData>
    <row r="1" spans="1:5" ht="15.75" x14ac:dyDescent="0.25">
      <c r="A1" s="58" t="s">
        <v>73</v>
      </c>
      <c r="B1" s="58"/>
      <c r="C1" s="58"/>
      <c r="D1" s="59"/>
    </row>
    <row r="2" spans="1:5" ht="15.75" x14ac:dyDescent="0.25">
      <c r="A2" s="60" t="s">
        <v>74</v>
      </c>
      <c r="B2" s="60"/>
      <c r="C2" s="60"/>
      <c r="D2" s="1"/>
    </row>
    <row r="3" spans="1:5" ht="15.75" x14ac:dyDescent="0.25">
      <c r="A3" s="60" t="s">
        <v>75</v>
      </c>
      <c r="B3" s="60"/>
      <c r="C3" s="60"/>
      <c r="D3" s="1"/>
    </row>
    <row r="4" spans="1:5" ht="15.75" x14ac:dyDescent="0.25">
      <c r="A4" s="58" t="s">
        <v>90</v>
      </c>
      <c r="B4" s="58"/>
      <c r="C4" s="58"/>
      <c r="D4" s="59"/>
    </row>
    <row r="5" spans="1:5" ht="15.75" x14ac:dyDescent="0.25">
      <c r="A5" s="61"/>
      <c r="B5" s="61"/>
      <c r="C5" s="61"/>
      <c r="D5" s="1"/>
    </row>
    <row r="6" spans="1:5" ht="15.75" x14ac:dyDescent="0.25">
      <c r="A6" s="1"/>
      <c r="B6" s="62" t="s">
        <v>76</v>
      </c>
      <c r="C6" s="63">
        <f>'1кв'!B44</f>
        <v>9000.68</v>
      </c>
      <c r="D6" s="64"/>
    </row>
    <row r="7" spans="1:5" ht="15.75" x14ac:dyDescent="0.25">
      <c r="A7" s="1"/>
      <c r="B7" s="62" t="s">
        <v>91</v>
      </c>
      <c r="C7" s="63"/>
      <c r="D7" s="64"/>
    </row>
    <row r="8" spans="1:5" ht="15.75" x14ac:dyDescent="0.25">
      <c r="A8" s="65" t="s">
        <v>77</v>
      </c>
      <c r="B8" s="62" t="s">
        <v>78</v>
      </c>
      <c r="C8" s="66">
        <f>'1кв'!B46+'2кв'!B46+'3кв'!B46+'4кв'!B46</f>
        <v>167519.23000000001</v>
      </c>
      <c r="D8" s="67"/>
    </row>
    <row r="9" spans="1:5" ht="15.75" x14ac:dyDescent="0.25">
      <c r="A9" s="26"/>
      <c r="B9" s="62" t="s">
        <v>79</v>
      </c>
      <c r="C9" s="68">
        <f>SUM(C8:C8)</f>
        <v>167519.23000000001</v>
      </c>
      <c r="D9" s="64"/>
    </row>
    <row r="10" spans="1:5" ht="15.75" x14ac:dyDescent="0.25">
      <c r="A10" s="1"/>
      <c r="B10" s="69"/>
      <c r="C10" s="69"/>
      <c r="D10" s="70"/>
    </row>
    <row r="11" spans="1:5" ht="15.75" x14ac:dyDescent="0.25">
      <c r="A11" s="1" t="s">
        <v>80</v>
      </c>
      <c r="B11" s="20" t="s">
        <v>46</v>
      </c>
      <c r="C11" s="71">
        <f>'1кв'!E22+'2кв'!E22+'3кв'!E22+'4кв'!E22</f>
        <v>88751.255999999994</v>
      </c>
      <c r="D11" s="70"/>
    </row>
    <row r="12" spans="1:5" ht="45" x14ac:dyDescent="0.25">
      <c r="A12" s="1"/>
      <c r="B12" s="7" t="s">
        <v>57</v>
      </c>
      <c r="C12" s="71">
        <f>'1кв'!E23+'2кв'!E23+'3кв'!E23+'4кв'!E23</f>
        <v>7290.12</v>
      </c>
      <c r="D12" s="70"/>
      <c r="E12" s="72"/>
    </row>
    <row r="13" spans="1:5" ht="15.75" x14ac:dyDescent="0.25">
      <c r="B13" s="7" t="s">
        <v>43</v>
      </c>
      <c r="C13" s="71">
        <f>'1кв'!E24+'2кв'!E24+'3кв'!E24+'4кв'!E24</f>
        <v>25613.034</v>
      </c>
      <c r="D13" s="70"/>
    </row>
    <row r="14" spans="1:5" ht="15.75" x14ac:dyDescent="0.25">
      <c r="A14" s="1"/>
      <c r="B14" s="7" t="s">
        <v>31</v>
      </c>
      <c r="C14" s="71">
        <f>'1кв'!E25+'2кв'!E25+'3кв'!E25+'4кв'!E25</f>
        <v>3067.48</v>
      </c>
      <c r="D14" s="70"/>
    </row>
    <row r="15" spans="1:5" ht="15.75" x14ac:dyDescent="0.25">
      <c r="A15" s="1"/>
      <c r="B15" s="73" t="s">
        <v>92</v>
      </c>
      <c r="C15" s="74">
        <f>4*197.1+4*206.95</f>
        <v>1616.1999999999998</v>
      </c>
      <c r="D15" s="70"/>
    </row>
    <row r="16" spans="1:5" ht="15.75" x14ac:dyDescent="0.25">
      <c r="A16" s="1"/>
      <c r="B16" s="75" t="s">
        <v>81</v>
      </c>
      <c r="C16" s="74">
        <f>SUM(C17:C17)</f>
        <v>29240.86</v>
      </c>
      <c r="D16" s="70"/>
    </row>
    <row r="17" spans="1:5" ht="15.75" x14ac:dyDescent="0.25">
      <c r="A17" s="1"/>
      <c r="B17" s="37" t="s">
        <v>61</v>
      </c>
      <c r="C17" s="76">
        <f>'2кв'!E26</f>
        <v>29240.86</v>
      </c>
      <c r="D17" s="70"/>
    </row>
    <row r="18" spans="1:5" ht="15.75" x14ac:dyDescent="0.25">
      <c r="A18" s="1"/>
      <c r="B18" s="77" t="s">
        <v>82</v>
      </c>
      <c r="C18" s="78">
        <f>SUM(C11:C16)</f>
        <v>155578.94999999998</v>
      </c>
      <c r="D18" s="70"/>
      <c r="E18" s="72"/>
    </row>
    <row r="19" spans="1:5" ht="15.75" x14ac:dyDescent="0.25">
      <c r="A19" s="1"/>
      <c r="B19" s="79" t="s">
        <v>83</v>
      </c>
      <c r="C19" s="78">
        <f>C6+C9-C18</f>
        <v>20940.960000000021</v>
      </c>
      <c r="D19" s="70"/>
    </row>
    <row r="20" spans="1:5" ht="15.75" x14ac:dyDescent="0.25">
      <c r="A20" s="1"/>
      <c r="B20" s="65"/>
      <c r="C20" s="65"/>
      <c r="D20" s="70"/>
    </row>
    <row r="21" spans="1:5" ht="15.75" x14ac:dyDescent="0.25">
      <c r="A21" s="1"/>
      <c r="B21" s="65"/>
      <c r="C21" s="65"/>
      <c r="D21" s="70"/>
    </row>
    <row r="22" spans="1:5" ht="15.75" x14ac:dyDescent="0.25">
      <c r="A22" s="1"/>
      <c r="B22" s="65"/>
      <c r="C22" s="65"/>
      <c r="D22" s="70"/>
    </row>
    <row r="23" spans="1:5" ht="15.75" x14ac:dyDescent="0.25">
      <c r="A23" s="65" t="s">
        <v>84</v>
      </c>
      <c r="C23" s="65"/>
      <c r="D23" s="70"/>
    </row>
    <row r="24" spans="1:5" ht="15.75" x14ac:dyDescent="0.25">
      <c r="A24" s="1"/>
      <c r="B24" s="65"/>
      <c r="C24" s="65"/>
      <c r="D24" s="70"/>
    </row>
    <row r="25" spans="1:5" ht="15.75" x14ac:dyDescent="0.25">
      <c r="A25" s="1"/>
      <c r="B25" s="65"/>
      <c r="C25" s="65"/>
      <c r="D25" s="70"/>
    </row>
    <row r="26" spans="1:5" ht="15.75" x14ac:dyDescent="0.25">
      <c r="A26" s="1" t="s">
        <v>85</v>
      </c>
      <c r="B26" s="65" t="s">
        <v>86</v>
      </c>
      <c r="C26" s="65"/>
      <c r="D26" s="70"/>
    </row>
    <row r="27" spans="1:5" ht="15.75" x14ac:dyDescent="0.25">
      <c r="A27" s="1"/>
      <c r="B27" s="65" t="s">
        <v>87</v>
      </c>
      <c r="C27" s="65"/>
      <c r="D27" s="70"/>
    </row>
    <row r="28" spans="1:5" ht="15.75" x14ac:dyDescent="0.25">
      <c r="A28" s="1"/>
      <c r="B28" s="65" t="s">
        <v>88</v>
      </c>
      <c r="C28" s="65"/>
      <c r="D28" s="70"/>
    </row>
    <row r="29" spans="1:5" ht="15.75" x14ac:dyDescent="0.25">
      <c r="A29" s="1"/>
      <c r="B29" s="65"/>
      <c r="C29" s="65"/>
      <c r="D29" s="70"/>
    </row>
    <row r="30" spans="1:5" ht="15.75" x14ac:dyDescent="0.25">
      <c r="A30" s="1"/>
      <c r="B30" s="65"/>
      <c r="C30" s="65"/>
      <c r="D30" s="70"/>
    </row>
    <row r="31" spans="1:5" ht="15.75" x14ac:dyDescent="0.25">
      <c r="A31" s="61" t="s">
        <v>89</v>
      </c>
      <c r="B31" s="61"/>
      <c r="C31" s="61"/>
      <c r="D31" s="70"/>
    </row>
    <row r="32" spans="1:5" ht="15.75" x14ac:dyDescent="0.25">
      <c r="A32" s="1"/>
      <c r="B32" s="65"/>
      <c r="C32" s="65"/>
      <c r="D32" s="70"/>
    </row>
    <row r="33" spans="1:4" ht="15.75" x14ac:dyDescent="0.25">
      <c r="A33" s="1"/>
      <c r="B33" s="65"/>
      <c r="C33" s="65"/>
      <c r="D33" s="70"/>
    </row>
    <row r="34" spans="1:4" ht="15.75" x14ac:dyDescent="0.25">
      <c r="A34" s="1"/>
      <c r="B34" s="65"/>
      <c r="C34" s="65"/>
      <c r="D34" s="70"/>
    </row>
    <row r="35" spans="1:4" ht="15.75" x14ac:dyDescent="0.25">
      <c r="A35" s="1"/>
      <c r="B35" s="65"/>
      <c r="C35" s="65"/>
      <c r="D35" s="70"/>
    </row>
  </sheetData>
  <mergeCells count="7">
    <mergeCell ref="A31:C31"/>
    <mergeCell ref="A1:C1"/>
    <mergeCell ref="A2:C2"/>
    <mergeCell ref="A3:C3"/>
    <mergeCell ref="A4:C4"/>
    <mergeCell ref="A5:C5"/>
    <mergeCell ref="B10:C10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1кв</vt:lpstr>
      <vt:lpstr>2кв</vt:lpstr>
      <vt:lpstr>3кв</vt:lpstr>
      <vt:lpstr>4кв</vt:lpstr>
      <vt:lpstr>отчет</vt:lpstr>
      <vt:lpstr>'1кв'!Область_печати</vt:lpstr>
      <vt:lpstr>'2кв'!Область_печати</vt:lpstr>
      <vt:lpstr>'3кв'!Область_печати</vt:lpstr>
      <vt:lpstr>'4кв'!Область_печати</vt:lpstr>
      <vt:lpstr>отчет!Область_печати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2021-03-07T10:18:21Z</dcterms:modified>
</cp:coreProperties>
</file>