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'4кв'!$A$1:$E$50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6" i="18" l="1"/>
  <c r="C16" i="18"/>
  <c r="E27" i="15"/>
  <c r="E27" i="14"/>
  <c r="E27" i="16"/>
  <c r="E29" i="17"/>
  <c r="C15" i="18"/>
  <c r="C12" i="18"/>
  <c r="C13" i="18"/>
  <c r="C14" i="18"/>
  <c r="C11" i="18"/>
  <c r="C8" i="18"/>
  <c r="C9" i="18"/>
  <c r="E28" i="17"/>
  <c r="E23" i="17"/>
  <c r="F20" i="17"/>
  <c r="E24" i="17" s="1"/>
  <c r="E22" i="17" l="1"/>
  <c r="B49" i="17" s="1"/>
  <c r="E23" i="16"/>
  <c r="F20" i="16"/>
  <c r="E24" i="16" s="1"/>
  <c r="E22" i="16" l="1"/>
  <c r="E23" i="15"/>
  <c r="D22" i="15"/>
  <c r="E22" i="15" s="1"/>
  <c r="F20" i="15"/>
  <c r="E24" i="15" s="1"/>
  <c r="B47" i="16" l="1"/>
  <c r="B47" i="15"/>
  <c r="D22" i="14" l="1"/>
  <c r="F20" i="14" l="1"/>
  <c r="E24" i="14" s="1"/>
  <c r="E22" i="14" l="1"/>
  <c r="B47" i="14" l="1"/>
  <c r="B48" i="14" l="1"/>
  <c r="B44" i="15" s="1"/>
  <c r="B48" i="15" s="1"/>
  <c r="B44" i="16" s="1"/>
  <c r="B48" i="16" s="1"/>
  <c r="B46" i="17" s="1"/>
  <c r="B50" i="17" s="1"/>
  <c r="C20" i="18" l="1"/>
  <c r="C21" i="18" s="1"/>
</calcChain>
</file>

<file path=xl/sharedStrings.xml><?xml version="1.0" encoding="utf-8"?>
<sst xmlns="http://schemas.openxmlformats.org/spreadsheetml/2006/main" count="271" uniqueCount="97">
  <si>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</si>
  <si>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</si>
  <si>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</si>
  <si>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</si>
  <si>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</si>
  <si>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</si>
  <si>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</si>
  <si>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</si>
  <si>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</si>
  <si>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</si>
  <si>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</si>
  <si>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</si>
  <si>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</si>
  <si>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</si>
  <si>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</si>
  <si>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</si>
  <si>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</si>
  <si>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</si>
  <si>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</si>
  <si>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</si>
  <si>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</si>
  <si>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</si>
  <si>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</si>
  <si>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</si>
  <si>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</si>
  <si>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</si>
  <si>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</si>
  <si>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</si>
  <si>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</si>
  <si>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</si>
  <si>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</si>
  <si>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</si>
  <si>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</si>
  <si>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</si>
  <si>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</si>
  <si>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</si>
  <si>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</si>
  <si>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</si>
  <si>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- 638,6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</si>
  <si>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</si>
  <si>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</si>
  <si>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</si>
  <si>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</si>
  <si>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</si>
  <si>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</si>
  <si>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</si>
  <si>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</si>
  <si>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</si>
  <si>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</si>
  <si>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</si>
  <si>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Монтаж замка на чердачный выход</t>
  </si>
  <si>
    <t>март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</si>
  <si>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</si>
  <si>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восемь тысяч пятьсот двадцать пять рублей 59 копеек</t>
    </r>
  </si>
  <si>
    <t>Предъявлено населению 32782,73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</si>
  <si>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</si>
  <si>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</si>
  <si>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</si>
  <si>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</si>
  <si>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Испытание электрических сетей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</si>
  <si>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восемь тысяч триста сорок шесть рублей 53 копейки</t>
    </r>
  </si>
  <si>
    <t>Предъявлено населению 32411,46</t>
  </si>
  <si>
    <t>за 3 квартал 2020 года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</si>
  <si>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</si>
  <si>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</si>
  <si>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одна тысяча семьсот шестьдесят рублей 65 копеек</t>
    </r>
  </si>
  <si>
    <t>за 4 квартал 2020 года</t>
  </si>
  <si>
    <t>"31" 12 2020г.</t>
  </si>
  <si>
    <t>4 квартал</t>
  </si>
  <si>
    <t>Ремонт штукатурки дымовых труб (смета)</t>
  </si>
  <si>
    <t>Установка почтовых ящиков (смета)</t>
  </si>
  <si>
    <t>Закрытие слухового окна</t>
  </si>
  <si>
    <t>октябрь</t>
  </si>
  <si>
    <t>декабрь</t>
  </si>
  <si>
    <t>,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</si>
  <si>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</si>
  <si>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</si>
  <si>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</si>
  <si>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</si>
  <si>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</si>
  <si>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</si>
  <si>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</si>
  <si>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</si>
  <si>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</si>
  <si>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</si>
  <si>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</si>
  <si>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</si>
  <si>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</si>
  <si>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</si>
  <si>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</si>
  <si>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</si>
  <si>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</si>
  <si>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</si>
  <si>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д.11</t>
  </si>
  <si>
    <t>Начислено всего 130017,17</t>
  </si>
  <si>
    <t>Непредвиденные работы 3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</si>
  <si>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девять тысяч сто рублей 92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</si>
</sst>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3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6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8" zoomScaleNormal="100" zoomScaleSheetLayoutView="100" workbookViewId="0">
      <selection activeCell="E28" sqref="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2.25" customHeight="1" x14ac:dyDescent="0.3">
      <c r="A2" s="70" t="s">
        <v>12</v>
      </c>
      <c r="B2" s="71"/>
      <c r="C2" s="71"/>
      <c r="D2" s="71"/>
      <c r="E2" s="71"/>
    </row>
    <row r="3" spans="1:5" ht="15.6" x14ac:dyDescent="0.3">
      <c r="A3" s="70" t="s">
        <v>46</v>
      </c>
      <c r="B3" s="70"/>
      <c r="C3" s="70"/>
      <c r="D3" s="70"/>
      <c r="E3" s="70"/>
    </row>
    <row r="4" spans="1:5" s="1" customFormat="1" ht="15.6" x14ac:dyDescent="0.3">
      <c r="A4" s="5" t="s">
        <v>13</v>
      </c>
      <c r="B4" s="23"/>
      <c r="C4" s="23"/>
      <c r="D4" s="72" t="s">
        <v>47</v>
      </c>
      <c r="E4" s="72"/>
    </row>
    <row r="5" spans="1:5" x14ac:dyDescent="0.25">
      <c r="A5" s="22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1" t="s">
        <v>27</v>
      </c>
      <c r="B9" s="61"/>
      <c r="C9" s="61"/>
      <c r="D9" s="61"/>
      <c r="E9" s="61"/>
    </row>
    <row r="10" spans="1:5" ht="26.25" customHeight="1" x14ac:dyDescent="0.25">
      <c r="A10" s="65" t="s">
        <v>14</v>
      </c>
      <c r="B10" s="66"/>
      <c r="C10" s="66"/>
      <c r="D10" s="66"/>
      <c r="E10" s="66"/>
    </row>
    <row r="11" spans="1:5" ht="29.25" customHeight="1" x14ac:dyDescent="0.25">
      <c r="A11" s="61" t="s">
        <v>28</v>
      </c>
      <c r="B11" s="61"/>
      <c r="C11" s="61"/>
      <c r="D11" s="61"/>
      <c r="E11" s="61"/>
    </row>
    <row r="12" spans="1:5" x14ac:dyDescent="0.25">
      <c r="A12" s="64" t="s">
        <v>15</v>
      </c>
      <c r="B12" s="67"/>
      <c r="C12" s="67"/>
      <c r="D12" s="67"/>
      <c r="E12" s="67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4" t="s">
        <v>2</v>
      </c>
      <c r="B14" s="67"/>
      <c r="C14" s="67"/>
      <c r="D14" s="67"/>
      <c r="E14" s="67"/>
    </row>
    <row r="15" spans="1:5" x14ac:dyDescent="0.25">
      <c r="A15" s="61" t="s">
        <v>23</v>
      </c>
      <c r="B15" s="61"/>
      <c r="C15" s="61"/>
      <c r="D15" s="61"/>
      <c r="E15" s="61"/>
    </row>
    <row r="16" spans="1:5" ht="10.5" customHeight="1" x14ac:dyDescent="0.25">
      <c r="A16" s="64" t="s">
        <v>16</v>
      </c>
      <c r="B16" s="67"/>
      <c r="C16" s="67"/>
      <c r="D16" s="67"/>
      <c r="E16" s="67"/>
    </row>
    <row r="17" spans="1:7" ht="30.75" customHeight="1" x14ac:dyDescent="0.25">
      <c r="A17" s="61" t="s">
        <v>17</v>
      </c>
      <c r="B17" s="61"/>
      <c r="C17" s="61"/>
      <c r="D17" s="61"/>
      <c r="E17" s="61"/>
    </row>
    <row r="18" spans="1:7" ht="63.75" customHeight="1" x14ac:dyDescent="0.25">
      <c r="A18" s="61" t="s">
        <v>29</v>
      </c>
      <c r="B18" s="61"/>
      <c r="C18" s="61"/>
      <c r="D18" s="61"/>
      <c r="E18" s="61"/>
    </row>
    <row r="19" spans="1:7" ht="33.75" customHeight="1" x14ac:dyDescent="0.25">
      <c r="A19" s="59" t="s">
        <v>30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f>128.7+509.9</f>
        <v>638.59999999999991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19" t="s">
        <v>45</v>
      </c>
      <c r="B22" s="9" t="s">
        <v>43</v>
      </c>
      <c r="C22" s="3" t="s">
        <v>4</v>
      </c>
      <c r="D22" s="3">
        <f>11.27</f>
        <v>11.27</v>
      </c>
      <c r="E22" s="8">
        <f>D22*F20*G20</f>
        <v>21591.065999999999</v>
      </c>
    </row>
    <row r="23" spans="1:7" ht="55.2" x14ac:dyDescent="0.25">
      <c r="A23" s="7" t="s">
        <v>48</v>
      </c>
      <c r="B23" s="27" t="s">
        <v>49</v>
      </c>
      <c r="C23" s="3" t="s">
        <v>4</v>
      </c>
      <c r="D23" s="3"/>
      <c r="E23" s="8">
        <v>173.28</v>
      </c>
    </row>
    <row r="24" spans="1:7" x14ac:dyDescent="0.25">
      <c r="A24" s="7" t="s">
        <v>41</v>
      </c>
      <c r="B24" s="9" t="s">
        <v>24</v>
      </c>
      <c r="C24" s="3" t="s">
        <v>4</v>
      </c>
      <c r="D24" s="3">
        <v>3.3</v>
      </c>
      <c r="E24" s="8">
        <f>D24*F20*G20</f>
        <v>6322.1399999999994</v>
      </c>
    </row>
    <row r="25" spans="1:7" x14ac:dyDescent="0.25">
      <c r="A25" s="7" t="s">
        <v>31</v>
      </c>
      <c r="B25" s="9" t="s">
        <v>32</v>
      </c>
      <c r="C25" s="3" t="s">
        <v>33</v>
      </c>
      <c r="D25" s="3"/>
      <c r="E25" s="8">
        <v>242</v>
      </c>
    </row>
    <row r="26" spans="1:7" ht="27.6" x14ac:dyDescent="0.25">
      <c r="A26" s="7" t="s">
        <v>50</v>
      </c>
      <c r="B26" s="9" t="s">
        <v>51</v>
      </c>
      <c r="C26" s="3" t="s">
        <v>52</v>
      </c>
      <c r="D26" s="3">
        <v>1</v>
      </c>
      <c r="E26" s="8">
        <v>197.1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28525.585999999996</v>
      </c>
    </row>
    <row r="29" spans="1:7" ht="29.25" customHeight="1" x14ac:dyDescent="0.25">
      <c r="A29" s="60" t="s">
        <v>53</v>
      </c>
      <c r="B29" s="60"/>
      <c r="C29" s="60"/>
      <c r="D29" s="60"/>
      <c r="E29" s="60"/>
    </row>
    <row r="30" spans="1:7" ht="29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34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3" t="s">
        <v>35</v>
      </c>
      <c r="B36" s="63"/>
      <c r="C36" s="63"/>
      <c r="D36" s="63"/>
      <c r="E36" s="63"/>
    </row>
    <row r="37" spans="1:5" x14ac:dyDescent="0.25">
      <c r="B37" s="58" t="s">
        <v>19</v>
      </c>
      <c r="C37" s="58"/>
      <c r="D37" s="58"/>
      <c r="E37" s="6" t="s">
        <v>6</v>
      </c>
    </row>
    <row r="38" spans="1:5" x14ac:dyDescent="0.25">
      <c r="A38" s="21"/>
      <c r="B38" s="21"/>
      <c r="C38" s="21"/>
      <c r="D38" s="21"/>
      <c r="E38" s="21"/>
    </row>
    <row r="39" spans="1:5" x14ac:dyDescent="0.25">
      <c r="A39" s="63" t="s">
        <v>44</v>
      </c>
      <c r="B39" s="63"/>
      <c r="C39" s="63"/>
      <c r="D39" s="63"/>
      <c r="E39" s="63"/>
    </row>
    <row r="40" spans="1:5" x14ac:dyDescent="0.25">
      <c r="B40" s="58" t="s">
        <v>19</v>
      </c>
      <c r="C40" s="58"/>
      <c r="D40" s="58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36</v>
      </c>
    </row>
    <row r="44" spans="1:5" x14ac:dyDescent="0.25">
      <c r="A44" s="2" t="s">
        <v>42</v>
      </c>
      <c r="B44" s="15">
        <v>29926.02</v>
      </c>
    </row>
    <row r="45" spans="1:5" x14ac:dyDescent="0.25">
      <c r="A45" s="17" t="s">
        <v>54</v>
      </c>
      <c r="B45" s="16"/>
    </row>
    <row r="46" spans="1:5" x14ac:dyDescent="0.25">
      <c r="A46" s="2" t="s">
        <v>39</v>
      </c>
      <c r="B46" s="16">
        <v>32290</v>
      </c>
    </row>
    <row r="47" spans="1:5" ht="27.6" x14ac:dyDescent="0.25">
      <c r="A47" s="20" t="s">
        <v>40</v>
      </c>
      <c r="B47" s="16">
        <f>E27</f>
        <v>28525.585999999996</v>
      </c>
    </row>
    <row r="48" spans="1:5" x14ac:dyDescent="0.25">
      <c r="A48" s="14" t="s">
        <v>37</v>
      </c>
      <c r="B48" s="18">
        <f>B44+B46-B47</f>
        <v>33690.434000000008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5" zoomScaleNormal="100" zoomScaleSheetLayoutView="100" workbookViewId="0">
      <selection activeCell="H50" sqref="H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2.25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73" t="s">
        <v>55</v>
      </c>
      <c r="B3" s="73"/>
      <c r="C3" s="73"/>
      <c r="D3" s="73"/>
      <c r="E3" s="73"/>
    </row>
    <row r="4" spans="1:5" s="1" customFormat="1" ht="15.6" x14ac:dyDescent="0.3">
      <c r="A4" s="31" t="s">
        <v>13</v>
      </c>
      <c r="B4" s="4"/>
      <c r="C4" s="4"/>
      <c r="D4" s="4"/>
      <c r="E4" s="32" t="s">
        <v>56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1" t="s">
        <v>27</v>
      </c>
      <c r="B9" s="61"/>
      <c r="C9" s="61"/>
      <c r="D9" s="61"/>
      <c r="E9" s="61"/>
    </row>
    <row r="10" spans="1:5" ht="26.25" customHeight="1" x14ac:dyDescent="0.25">
      <c r="A10" s="65" t="s">
        <v>14</v>
      </c>
      <c r="B10" s="66"/>
      <c r="C10" s="66"/>
      <c r="D10" s="66"/>
      <c r="E10" s="66"/>
    </row>
    <row r="11" spans="1:5" ht="29.25" customHeight="1" x14ac:dyDescent="0.25">
      <c r="A11" s="61" t="s">
        <v>28</v>
      </c>
      <c r="B11" s="61"/>
      <c r="C11" s="61"/>
      <c r="D11" s="61"/>
      <c r="E11" s="61"/>
    </row>
    <row r="12" spans="1:5" x14ac:dyDescent="0.25">
      <c r="A12" s="64" t="s">
        <v>15</v>
      </c>
      <c r="B12" s="67"/>
      <c r="C12" s="67"/>
      <c r="D12" s="67"/>
      <c r="E12" s="67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4" t="s">
        <v>2</v>
      </c>
      <c r="B14" s="67"/>
      <c r="C14" s="67"/>
      <c r="D14" s="67"/>
      <c r="E14" s="67"/>
    </row>
    <row r="15" spans="1:5" x14ac:dyDescent="0.25">
      <c r="A15" s="61" t="s">
        <v>23</v>
      </c>
      <c r="B15" s="61"/>
      <c r="C15" s="61"/>
      <c r="D15" s="61"/>
      <c r="E15" s="61"/>
    </row>
    <row r="16" spans="1:5" ht="10.5" customHeight="1" x14ac:dyDescent="0.25">
      <c r="A16" s="64" t="s">
        <v>16</v>
      </c>
      <c r="B16" s="67"/>
      <c r="C16" s="67"/>
      <c r="D16" s="67"/>
      <c r="E16" s="67"/>
    </row>
    <row r="17" spans="1:7" ht="30.75" customHeight="1" x14ac:dyDescent="0.25">
      <c r="A17" s="61" t="s">
        <v>17</v>
      </c>
      <c r="B17" s="61"/>
      <c r="C17" s="61"/>
      <c r="D17" s="61"/>
      <c r="E17" s="61"/>
    </row>
    <row r="18" spans="1:7" ht="63.75" customHeight="1" x14ac:dyDescent="0.25">
      <c r="A18" s="61" t="s">
        <v>29</v>
      </c>
      <c r="B18" s="61"/>
      <c r="C18" s="61"/>
      <c r="D18" s="61"/>
      <c r="E18" s="61"/>
    </row>
    <row r="19" spans="1:7" ht="33.75" customHeight="1" x14ac:dyDescent="0.25">
      <c r="A19" s="59" t="s">
        <v>30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f>128.7+509.9</f>
        <v>638.59999999999991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19" t="s">
        <v>45</v>
      </c>
      <c r="B22" s="9" t="s">
        <v>43</v>
      </c>
      <c r="C22" s="3" t="s">
        <v>4</v>
      </c>
      <c r="D22" s="3">
        <f>11.27</f>
        <v>11.27</v>
      </c>
      <c r="E22" s="8">
        <f>D22*F20*G20</f>
        <v>21591.065999999999</v>
      </c>
    </row>
    <row r="23" spans="1:7" ht="69" x14ac:dyDescent="0.25">
      <c r="A23" s="7" t="s">
        <v>57</v>
      </c>
      <c r="B23" s="9" t="s">
        <v>58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41</v>
      </c>
      <c r="B24" s="9" t="s">
        <v>24</v>
      </c>
      <c r="C24" s="3" t="s">
        <v>4</v>
      </c>
      <c r="D24" s="3">
        <v>3.3</v>
      </c>
      <c r="E24" s="8">
        <f>D24*F20*G20</f>
        <v>6322.1399999999994</v>
      </c>
    </row>
    <row r="25" spans="1:7" x14ac:dyDescent="0.25">
      <c r="A25" s="7" t="s">
        <v>31</v>
      </c>
      <c r="B25" s="9" t="s">
        <v>58</v>
      </c>
      <c r="C25" s="3" t="s">
        <v>33</v>
      </c>
      <c r="D25" s="3"/>
      <c r="E25" s="8">
        <v>61.04</v>
      </c>
    </row>
    <row r="26" spans="1:7" x14ac:dyDescent="0.25">
      <c r="A26" s="7" t="s">
        <v>59</v>
      </c>
      <c r="B26" s="9" t="s">
        <v>58</v>
      </c>
      <c r="C26" s="3" t="s">
        <v>33</v>
      </c>
      <c r="D26" s="3"/>
      <c r="E26" s="8">
        <v>18000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48346.525999999998</v>
      </c>
    </row>
    <row r="28" spans="1:7" x14ac:dyDescent="0.25">
      <c r="E28" s="2" t="s">
        <v>74</v>
      </c>
    </row>
    <row r="29" spans="1:7" ht="29.25" customHeight="1" x14ac:dyDescent="0.25">
      <c r="A29" s="60" t="s">
        <v>60</v>
      </c>
      <c r="B29" s="60"/>
      <c r="C29" s="60"/>
      <c r="D29" s="60"/>
      <c r="E29" s="60"/>
    </row>
    <row r="30" spans="1:7" ht="29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34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3" t="s">
        <v>35</v>
      </c>
      <c r="B36" s="63"/>
      <c r="C36" s="63"/>
      <c r="D36" s="63"/>
      <c r="E36" s="63"/>
    </row>
    <row r="37" spans="1:5" x14ac:dyDescent="0.25">
      <c r="B37" s="58" t="s">
        <v>19</v>
      </c>
      <c r="C37" s="58"/>
      <c r="D37" s="58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63" t="s">
        <v>44</v>
      </c>
      <c r="B39" s="63"/>
      <c r="C39" s="63"/>
      <c r="D39" s="63"/>
      <c r="E39" s="63"/>
    </row>
    <row r="40" spans="1:5" x14ac:dyDescent="0.25">
      <c r="B40" s="58" t="s">
        <v>19</v>
      </c>
      <c r="C40" s="58"/>
      <c r="D40" s="58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36</v>
      </c>
    </row>
    <row r="44" spans="1:5" x14ac:dyDescent="0.25">
      <c r="A44" s="2" t="s">
        <v>42</v>
      </c>
      <c r="B44" s="15">
        <f>'1кв'!B48</f>
        <v>33690.434000000008</v>
      </c>
    </row>
    <row r="45" spans="1:5" x14ac:dyDescent="0.25">
      <c r="A45" s="17" t="s">
        <v>61</v>
      </c>
      <c r="B45" s="16"/>
    </row>
    <row r="46" spans="1:5" x14ac:dyDescent="0.25">
      <c r="A46" s="2" t="s">
        <v>39</v>
      </c>
      <c r="B46" s="16">
        <v>33179.230000000003</v>
      </c>
    </row>
    <row r="47" spans="1:5" ht="27.6" x14ac:dyDescent="0.25">
      <c r="A47" s="24" t="s">
        <v>40</v>
      </c>
      <c r="B47" s="16">
        <f>E27</f>
        <v>48346.525999999998</v>
      </c>
    </row>
    <row r="48" spans="1:5" x14ac:dyDescent="0.25">
      <c r="A48" s="14" t="s">
        <v>37</v>
      </c>
      <c r="B48" s="18">
        <f>B44+B46-B47</f>
        <v>18523.138000000021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100" zoomScaleSheetLayoutView="100" workbookViewId="0">
      <selection activeCell="E28" sqref="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2.25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73" t="s">
        <v>62</v>
      </c>
      <c r="B3" s="73"/>
      <c r="C3" s="73"/>
      <c r="D3" s="73"/>
      <c r="E3" s="73"/>
    </row>
    <row r="4" spans="1:5" s="1" customFormat="1" ht="15.6" x14ac:dyDescent="0.3">
      <c r="A4" s="31" t="s">
        <v>13</v>
      </c>
      <c r="B4" s="4"/>
      <c r="C4" s="4"/>
      <c r="D4" s="4"/>
      <c r="E4" s="32" t="s">
        <v>63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1" t="s">
        <v>27</v>
      </c>
      <c r="B9" s="61"/>
      <c r="C9" s="61"/>
      <c r="D9" s="61"/>
      <c r="E9" s="61"/>
    </row>
    <row r="10" spans="1:5" ht="26.25" customHeight="1" x14ac:dyDescent="0.25">
      <c r="A10" s="65" t="s">
        <v>14</v>
      </c>
      <c r="B10" s="66"/>
      <c r="C10" s="66"/>
      <c r="D10" s="66"/>
      <c r="E10" s="66"/>
    </row>
    <row r="11" spans="1:5" ht="29.25" customHeight="1" x14ac:dyDescent="0.25">
      <c r="A11" s="61" t="s">
        <v>28</v>
      </c>
      <c r="B11" s="61"/>
      <c r="C11" s="61"/>
      <c r="D11" s="61"/>
      <c r="E11" s="61"/>
    </row>
    <row r="12" spans="1:5" x14ac:dyDescent="0.25">
      <c r="A12" s="64" t="s">
        <v>15</v>
      </c>
      <c r="B12" s="67"/>
      <c r="C12" s="67"/>
      <c r="D12" s="67"/>
      <c r="E12" s="67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4" t="s">
        <v>2</v>
      </c>
      <c r="B14" s="67"/>
      <c r="C14" s="67"/>
      <c r="D14" s="67"/>
      <c r="E14" s="67"/>
    </row>
    <row r="15" spans="1:5" x14ac:dyDescent="0.25">
      <c r="A15" s="61" t="s">
        <v>23</v>
      </c>
      <c r="B15" s="61"/>
      <c r="C15" s="61"/>
      <c r="D15" s="61"/>
      <c r="E15" s="61"/>
    </row>
    <row r="16" spans="1:5" ht="10.5" customHeight="1" x14ac:dyDescent="0.25">
      <c r="A16" s="64" t="s">
        <v>16</v>
      </c>
      <c r="B16" s="67"/>
      <c r="C16" s="67"/>
      <c r="D16" s="67"/>
      <c r="E16" s="67"/>
    </row>
    <row r="17" spans="1:7" ht="30.75" customHeight="1" x14ac:dyDescent="0.25">
      <c r="A17" s="61" t="s">
        <v>17</v>
      </c>
      <c r="B17" s="61"/>
      <c r="C17" s="61"/>
      <c r="D17" s="61"/>
      <c r="E17" s="61"/>
    </row>
    <row r="18" spans="1:7" ht="63.75" customHeight="1" x14ac:dyDescent="0.25">
      <c r="A18" s="61" t="s">
        <v>29</v>
      </c>
      <c r="B18" s="61"/>
      <c r="C18" s="61"/>
      <c r="D18" s="61"/>
      <c r="E18" s="61"/>
    </row>
    <row r="19" spans="1:7" ht="33.75" customHeight="1" x14ac:dyDescent="0.25">
      <c r="A19" s="59" t="s">
        <v>30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f>128.7+509.9</f>
        <v>638.59999999999991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19" t="s">
        <v>45</v>
      </c>
      <c r="B22" s="9" t="s">
        <v>43</v>
      </c>
      <c r="C22" s="3" t="s">
        <v>4</v>
      </c>
      <c r="D22" s="3">
        <v>11.91</v>
      </c>
      <c r="E22" s="8">
        <f>D22*F20*G20</f>
        <v>22817.177999999996</v>
      </c>
    </row>
    <row r="23" spans="1:7" ht="69" x14ac:dyDescent="0.25">
      <c r="A23" s="7" t="s">
        <v>57</v>
      </c>
      <c r="B23" s="9" t="s">
        <v>64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41</v>
      </c>
      <c r="B24" s="9" t="s">
        <v>24</v>
      </c>
      <c r="C24" s="3" t="s">
        <v>4</v>
      </c>
      <c r="D24" s="3">
        <v>3.43</v>
      </c>
      <c r="E24" s="8">
        <f>D24*F20*G20</f>
        <v>6571.1939999999995</v>
      </c>
    </row>
    <row r="25" spans="1:7" x14ac:dyDescent="0.25">
      <c r="A25" s="7" t="s">
        <v>31</v>
      </c>
      <c r="B25" s="9" t="s">
        <v>64</v>
      </c>
      <c r="C25" s="3" t="s">
        <v>33</v>
      </c>
      <c r="D25" s="3"/>
      <c r="E25" s="8">
        <v>0</v>
      </c>
    </row>
    <row r="26" spans="1:7" x14ac:dyDescent="0.25">
      <c r="A26" s="7"/>
      <c r="B26" s="9"/>
      <c r="C26" s="3"/>
      <c r="D26" s="3"/>
      <c r="E26" s="8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31760.651999999995</v>
      </c>
    </row>
    <row r="29" spans="1:7" ht="29.25" customHeight="1" x14ac:dyDescent="0.25">
      <c r="A29" s="60" t="s">
        <v>65</v>
      </c>
      <c r="B29" s="60"/>
      <c r="C29" s="60"/>
      <c r="D29" s="60"/>
      <c r="E29" s="60"/>
    </row>
    <row r="30" spans="1:7" ht="29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34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3" t="s">
        <v>35</v>
      </c>
      <c r="B36" s="63"/>
      <c r="C36" s="63"/>
      <c r="D36" s="63"/>
      <c r="E36" s="63"/>
    </row>
    <row r="37" spans="1:5" x14ac:dyDescent="0.25">
      <c r="B37" s="58" t="s">
        <v>19</v>
      </c>
      <c r="C37" s="58"/>
      <c r="D37" s="58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63" t="s">
        <v>44</v>
      </c>
      <c r="B39" s="63"/>
      <c r="C39" s="63"/>
      <c r="D39" s="63"/>
      <c r="E39" s="63"/>
    </row>
    <row r="40" spans="1:5" x14ac:dyDescent="0.25">
      <c r="B40" s="58" t="s">
        <v>19</v>
      </c>
      <c r="C40" s="58"/>
      <c r="D40" s="58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36</v>
      </c>
    </row>
    <row r="44" spans="1:5" x14ac:dyDescent="0.25">
      <c r="A44" s="2" t="s">
        <v>42</v>
      </c>
      <c r="B44" s="15">
        <f>'2кв'!B48</f>
        <v>18523.138000000021</v>
      </c>
    </row>
    <row r="45" spans="1:5" x14ac:dyDescent="0.25">
      <c r="A45" s="17" t="s">
        <v>61</v>
      </c>
      <c r="B45" s="16"/>
    </row>
    <row r="46" spans="1:5" x14ac:dyDescent="0.25">
      <c r="A46" s="2" t="s">
        <v>39</v>
      </c>
      <c r="B46" s="16">
        <v>34710.29</v>
      </c>
    </row>
    <row r="47" spans="1:5" ht="27.6" x14ac:dyDescent="0.25">
      <c r="A47" s="28" t="s">
        <v>40</v>
      </c>
      <c r="B47" s="16">
        <f>E27</f>
        <v>31760.651999999995</v>
      </c>
    </row>
    <row r="48" spans="1:5" x14ac:dyDescent="0.25">
      <c r="A48" s="14" t="s">
        <v>37</v>
      </c>
      <c r="B48" s="18">
        <f>B44+B46-B47</f>
        <v>21472.776000000027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2.25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73" t="s">
        <v>66</v>
      </c>
      <c r="B3" s="73"/>
      <c r="C3" s="73"/>
      <c r="D3" s="73"/>
      <c r="E3" s="73"/>
    </row>
    <row r="4" spans="1:5" s="1" customFormat="1" ht="15.6" x14ac:dyDescent="0.3">
      <c r="A4" s="31" t="s">
        <v>13</v>
      </c>
      <c r="B4" s="4"/>
      <c r="C4" s="4"/>
      <c r="D4" s="4"/>
      <c r="E4" s="31" t="s">
        <v>67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1" t="s">
        <v>27</v>
      </c>
      <c r="B9" s="61"/>
      <c r="C9" s="61"/>
      <c r="D9" s="61"/>
      <c r="E9" s="61"/>
    </row>
    <row r="10" spans="1:5" ht="26.25" customHeight="1" x14ac:dyDescent="0.25">
      <c r="A10" s="65" t="s">
        <v>14</v>
      </c>
      <c r="B10" s="66"/>
      <c r="C10" s="66"/>
      <c r="D10" s="66"/>
      <c r="E10" s="66"/>
    </row>
    <row r="11" spans="1:5" ht="29.25" customHeight="1" x14ac:dyDescent="0.25">
      <c r="A11" s="61" t="s">
        <v>28</v>
      </c>
      <c r="B11" s="61"/>
      <c r="C11" s="61"/>
      <c r="D11" s="61"/>
      <c r="E11" s="61"/>
    </row>
    <row r="12" spans="1:5" x14ac:dyDescent="0.25">
      <c r="A12" s="64" t="s">
        <v>15</v>
      </c>
      <c r="B12" s="67"/>
      <c r="C12" s="67"/>
      <c r="D12" s="67"/>
      <c r="E12" s="67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4" t="s">
        <v>2</v>
      </c>
      <c r="B14" s="67"/>
      <c r="C14" s="67"/>
      <c r="D14" s="67"/>
      <c r="E14" s="67"/>
    </row>
    <row r="15" spans="1:5" x14ac:dyDescent="0.25">
      <c r="A15" s="61" t="s">
        <v>23</v>
      </c>
      <c r="B15" s="61"/>
      <c r="C15" s="61"/>
      <c r="D15" s="61"/>
      <c r="E15" s="61"/>
    </row>
    <row r="16" spans="1:5" ht="10.5" customHeight="1" x14ac:dyDescent="0.25">
      <c r="A16" s="64" t="s">
        <v>16</v>
      </c>
      <c r="B16" s="67"/>
      <c r="C16" s="67"/>
      <c r="D16" s="67"/>
      <c r="E16" s="67"/>
    </row>
    <row r="17" spans="1:7" ht="30.75" customHeight="1" x14ac:dyDescent="0.25">
      <c r="A17" s="61" t="s">
        <v>17</v>
      </c>
      <c r="B17" s="61"/>
      <c r="C17" s="61"/>
      <c r="D17" s="61"/>
      <c r="E17" s="61"/>
    </row>
    <row r="18" spans="1:7" ht="63.75" customHeight="1" x14ac:dyDescent="0.25">
      <c r="A18" s="61" t="s">
        <v>29</v>
      </c>
      <c r="B18" s="61"/>
      <c r="C18" s="61"/>
      <c r="D18" s="61"/>
      <c r="E18" s="61"/>
    </row>
    <row r="19" spans="1:7" ht="33.75" customHeight="1" x14ac:dyDescent="0.25">
      <c r="A19" s="59" t="s">
        <v>30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f>128.7+509.9</f>
        <v>638.59999999999991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19" t="s">
        <v>45</v>
      </c>
      <c r="B22" s="9" t="s">
        <v>43</v>
      </c>
      <c r="C22" s="3" t="s">
        <v>4</v>
      </c>
      <c r="D22" s="3">
        <v>11.91</v>
      </c>
      <c r="E22" s="8">
        <f>D22*F20*G20</f>
        <v>22817.177999999996</v>
      </c>
    </row>
    <row r="23" spans="1:7" ht="69" x14ac:dyDescent="0.25">
      <c r="A23" s="7" t="s">
        <v>57</v>
      </c>
      <c r="B23" s="9" t="s">
        <v>68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41</v>
      </c>
      <c r="B24" s="9" t="s">
        <v>24</v>
      </c>
      <c r="C24" s="3" t="s">
        <v>4</v>
      </c>
      <c r="D24" s="3">
        <v>3.43</v>
      </c>
      <c r="E24" s="8">
        <f>D24*F20*G20</f>
        <v>6571.1939999999995</v>
      </c>
    </row>
    <row r="25" spans="1:7" x14ac:dyDescent="0.25">
      <c r="A25" s="7" t="s">
        <v>31</v>
      </c>
      <c r="B25" s="9" t="s">
        <v>68</v>
      </c>
      <c r="C25" s="3" t="s">
        <v>33</v>
      </c>
      <c r="D25" s="3"/>
      <c r="E25" s="8">
        <v>280.02</v>
      </c>
    </row>
    <row r="26" spans="1:7" ht="27.6" x14ac:dyDescent="0.25">
      <c r="A26" s="36" t="s">
        <v>69</v>
      </c>
      <c r="B26" s="39" t="s">
        <v>72</v>
      </c>
      <c r="C26" s="3" t="s">
        <v>33</v>
      </c>
      <c r="D26" s="3"/>
      <c r="E26" s="8">
        <v>19454.13</v>
      </c>
    </row>
    <row r="27" spans="1:7" x14ac:dyDescent="0.25">
      <c r="A27" s="37" t="s">
        <v>70</v>
      </c>
      <c r="B27" s="39" t="s">
        <v>73</v>
      </c>
      <c r="C27" s="3" t="s">
        <v>33</v>
      </c>
      <c r="D27" s="3"/>
      <c r="E27" s="8">
        <v>7192.22</v>
      </c>
    </row>
    <row r="28" spans="1:7" x14ac:dyDescent="0.25">
      <c r="A28" s="38" t="s">
        <v>71</v>
      </c>
      <c r="B28" s="39" t="s">
        <v>73</v>
      </c>
      <c r="C28" s="3" t="s">
        <v>52</v>
      </c>
      <c r="D28" s="3">
        <v>2</v>
      </c>
      <c r="E28" s="8">
        <f>D28*206.95</f>
        <v>413.9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SUM(E22:E28)</f>
        <v>59100.921999999999</v>
      </c>
    </row>
    <row r="31" spans="1:7" ht="29.25" customHeight="1" x14ac:dyDescent="0.25">
      <c r="A31" s="60" t="s">
        <v>96</v>
      </c>
      <c r="B31" s="60"/>
      <c r="C31" s="60"/>
      <c r="D31" s="60"/>
      <c r="E31" s="60"/>
    </row>
    <row r="32" spans="1:7" ht="29.25" customHeight="1" x14ac:dyDescent="0.25">
      <c r="A32" s="61" t="s">
        <v>21</v>
      </c>
      <c r="B32" s="61"/>
      <c r="C32" s="61"/>
      <c r="D32" s="61"/>
      <c r="E32" s="61"/>
    </row>
    <row r="33" spans="1:5" x14ac:dyDescent="0.25">
      <c r="A33" s="61" t="s">
        <v>20</v>
      </c>
      <c r="B33" s="61"/>
      <c r="C33" s="61"/>
      <c r="D33" s="61"/>
      <c r="E33" s="61"/>
    </row>
    <row r="34" spans="1:5" ht="30" customHeight="1" x14ac:dyDescent="0.25">
      <c r="A34" s="61" t="s">
        <v>34</v>
      </c>
      <c r="B34" s="61"/>
      <c r="C34" s="61"/>
      <c r="D34" s="61"/>
      <c r="E34" s="61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2" t="s">
        <v>5</v>
      </c>
      <c r="B36" s="62"/>
      <c r="C36" s="62"/>
      <c r="D36" s="62"/>
      <c r="E36" s="62"/>
    </row>
    <row r="37" spans="1:5" x14ac:dyDescent="0.25">
      <c r="A37" s="61" t="s">
        <v>18</v>
      </c>
      <c r="B37" s="61"/>
      <c r="C37" s="61"/>
      <c r="D37" s="61"/>
      <c r="E37" s="61"/>
    </row>
    <row r="38" spans="1:5" x14ac:dyDescent="0.25">
      <c r="A38" s="63" t="s">
        <v>35</v>
      </c>
      <c r="B38" s="63"/>
      <c r="C38" s="63"/>
      <c r="D38" s="63"/>
      <c r="E38" s="63"/>
    </row>
    <row r="39" spans="1:5" x14ac:dyDescent="0.25">
      <c r="B39" s="58" t="s">
        <v>19</v>
      </c>
      <c r="C39" s="58"/>
      <c r="D39" s="58"/>
      <c r="E39" s="6" t="s">
        <v>6</v>
      </c>
    </row>
    <row r="40" spans="1:5" x14ac:dyDescent="0.25">
      <c r="A40" s="34"/>
      <c r="B40" s="34"/>
      <c r="C40" s="34"/>
      <c r="D40" s="34"/>
      <c r="E40" s="34"/>
    </row>
    <row r="41" spans="1:5" x14ac:dyDescent="0.25">
      <c r="A41" s="63" t="s">
        <v>44</v>
      </c>
      <c r="B41" s="63"/>
      <c r="C41" s="63"/>
      <c r="D41" s="63"/>
      <c r="E41" s="63"/>
    </row>
    <row r="42" spans="1:5" x14ac:dyDescent="0.25">
      <c r="B42" s="58" t="s">
        <v>19</v>
      </c>
      <c r="C42" s="58"/>
      <c r="D42" s="58"/>
      <c r="E42" s="6" t="s">
        <v>6</v>
      </c>
    </row>
    <row r="44" spans="1:5" x14ac:dyDescent="0.25">
      <c r="A44" s="2" t="s">
        <v>38</v>
      </c>
    </row>
    <row r="45" spans="1:5" x14ac:dyDescent="0.25">
      <c r="A45" s="14" t="s">
        <v>36</v>
      </c>
    </row>
    <row r="46" spans="1:5" x14ac:dyDescent="0.25">
      <c r="A46" s="2" t="s">
        <v>42</v>
      </c>
      <c r="B46" s="15">
        <f>'3кв'!B48</f>
        <v>21472.776000000027</v>
      </c>
    </row>
    <row r="47" spans="1:5" x14ac:dyDescent="0.25">
      <c r="A47" s="17" t="s">
        <v>61</v>
      </c>
      <c r="B47" s="16"/>
    </row>
    <row r="48" spans="1:5" x14ac:dyDescent="0.25">
      <c r="A48" s="2" t="s">
        <v>39</v>
      </c>
      <c r="B48" s="16">
        <v>32911.769999999997</v>
      </c>
    </row>
    <row r="49" spans="1:2" ht="27.6" x14ac:dyDescent="0.25">
      <c r="A49" s="33" t="s">
        <v>40</v>
      </c>
      <c r="B49" s="16">
        <f>E29</f>
        <v>59100.921999999999</v>
      </c>
    </row>
    <row r="50" spans="1:2" x14ac:dyDescent="0.25">
      <c r="A50" s="14" t="s">
        <v>37</v>
      </c>
      <c r="B50" s="18">
        <f>B46+B48-B49</f>
        <v>-4716.3759999999747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C7" sqref="C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5" t="s">
        <v>75</v>
      </c>
      <c r="B1" s="75"/>
      <c r="C1" s="75"/>
      <c r="D1" s="40"/>
    </row>
    <row r="2" spans="1:5" ht="15.6" x14ac:dyDescent="0.3">
      <c r="A2" s="76" t="s">
        <v>76</v>
      </c>
      <c r="B2" s="76"/>
      <c r="C2" s="76"/>
      <c r="D2" s="1"/>
    </row>
    <row r="3" spans="1:5" ht="15.6" x14ac:dyDescent="0.3">
      <c r="A3" s="76" t="s">
        <v>77</v>
      </c>
      <c r="B3" s="76"/>
      <c r="C3" s="76"/>
      <c r="D3" s="1"/>
    </row>
    <row r="4" spans="1:5" ht="15.6" x14ac:dyDescent="0.3">
      <c r="A4" s="75" t="s">
        <v>93</v>
      </c>
      <c r="B4" s="75"/>
      <c r="C4" s="75"/>
      <c r="D4" s="40"/>
    </row>
    <row r="5" spans="1:5" ht="15.6" x14ac:dyDescent="0.3">
      <c r="A5" s="74"/>
      <c r="B5" s="74"/>
      <c r="C5" s="74"/>
      <c r="D5" s="1"/>
    </row>
    <row r="6" spans="1:5" ht="15.6" x14ac:dyDescent="0.3">
      <c r="A6" s="1"/>
      <c r="B6" s="41" t="s">
        <v>78</v>
      </c>
      <c r="C6" s="42">
        <f>'1кв'!B44</f>
        <v>29926.02</v>
      </c>
      <c r="D6" s="43"/>
    </row>
    <row r="7" spans="1:5" ht="15.6" x14ac:dyDescent="0.3">
      <c r="A7" s="1"/>
      <c r="B7" s="41" t="s">
        <v>94</v>
      </c>
      <c r="C7" s="42"/>
      <c r="D7" s="43"/>
    </row>
    <row r="8" spans="1:5" ht="15.6" x14ac:dyDescent="0.3">
      <c r="A8" s="44" t="s">
        <v>79</v>
      </c>
      <c r="B8" s="41" t="s">
        <v>80</v>
      </c>
      <c r="C8" s="45">
        <f>'1кв'!B46+'2кв'!B46+'3кв'!B46+'4кв'!B48</f>
        <v>133091.29</v>
      </c>
      <c r="D8" s="46"/>
    </row>
    <row r="9" spans="1:5" ht="15.6" x14ac:dyDescent="0.3">
      <c r="A9" s="23"/>
      <c r="B9" s="41" t="s">
        <v>81</v>
      </c>
      <c r="C9" s="47">
        <f>SUM(C8:C8)</f>
        <v>133091.29</v>
      </c>
      <c r="D9" s="43"/>
    </row>
    <row r="10" spans="1:5" ht="15.6" x14ac:dyDescent="0.3">
      <c r="A10" s="1"/>
      <c r="B10" s="77"/>
      <c r="C10" s="77"/>
      <c r="D10" s="48"/>
    </row>
    <row r="11" spans="1:5" ht="15.6" x14ac:dyDescent="0.3">
      <c r="A11" s="1" t="s">
        <v>82</v>
      </c>
      <c r="B11" s="19" t="s">
        <v>83</v>
      </c>
      <c r="C11" s="49">
        <f>'1кв'!E22+'2кв'!E22+'3кв'!E22+'4кв'!E22</f>
        <v>88816.487999999998</v>
      </c>
      <c r="D11" s="48"/>
    </row>
    <row r="12" spans="1:5" ht="41.4" x14ac:dyDescent="0.3">
      <c r="A12" s="1"/>
      <c r="B12" s="7" t="s">
        <v>57</v>
      </c>
      <c r="C12" s="49">
        <f>'1кв'!E23+'2кв'!E23+'3кв'!E23+'4кв'!E23</f>
        <v>7290.12</v>
      </c>
      <c r="D12" s="48"/>
      <c r="E12" s="50"/>
    </row>
    <row r="13" spans="1:5" ht="15.6" x14ac:dyDescent="0.3">
      <c r="B13" s="7" t="s">
        <v>41</v>
      </c>
      <c r="C13" s="49">
        <f>'1кв'!E24+'2кв'!E24+'3кв'!E24+'4кв'!E24</f>
        <v>25786.667999999998</v>
      </c>
      <c r="D13" s="48"/>
    </row>
    <row r="14" spans="1:5" ht="15.6" x14ac:dyDescent="0.3">
      <c r="A14" s="1"/>
      <c r="B14" s="7" t="s">
        <v>31</v>
      </c>
      <c r="C14" s="49">
        <f>'1кв'!E25+'2кв'!E25+'3кв'!E25+'4кв'!E25</f>
        <v>583.05999999999995</v>
      </c>
      <c r="D14" s="48"/>
    </row>
    <row r="15" spans="1:5" ht="15.6" x14ac:dyDescent="0.3">
      <c r="A15" s="1"/>
      <c r="B15" s="51" t="s">
        <v>95</v>
      </c>
      <c r="C15" s="52">
        <f>1*197.1+2*206.95</f>
        <v>611</v>
      </c>
      <c r="D15" s="48"/>
    </row>
    <row r="16" spans="1:5" ht="15.6" x14ac:dyDescent="0.3">
      <c r="A16" s="1"/>
      <c r="B16" s="53" t="s">
        <v>84</v>
      </c>
      <c r="C16" s="52">
        <f>SUM(C17:C19)</f>
        <v>44646.350000000006</v>
      </c>
      <c r="D16" s="48"/>
    </row>
    <row r="17" spans="1:5" ht="15.6" x14ac:dyDescent="0.3">
      <c r="A17" s="1"/>
      <c r="B17" s="7" t="s">
        <v>59</v>
      </c>
      <c r="C17" s="54">
        <v>18000</v>
      </c>
      <c r="D17" s="48"/>
    </row>
    <row r="18" spans="1:5" ht="15.6" x14ac:dyDescent="0.3">
      <c r="A18" s="1"/>
      <c r="B18" s="36" t="s">
        <v>69</v>
      </c>
      <c r="C18" s="8">
        <v>19454.13</v>
      </c>
      <c r="D18" s="48"/>
    </row>
    <row r="19" spans="1:5" ht="15.6" x14ac:dyDescent="0.3">
      <c r="A19" s="1"/>
      <c r="B19" s="37" t="s">
        <v>70</v>
      </c>
      <c r="C19" s="8">
        <v>7192.22</v>
      </c>
      <c r="D19" s="48"/>
    </row>
    <row r="20" spans="1:5" ht="15.6" x14ac:dyDescent="0.3">
      <c r="A20" s="1"/>
      <c r="B20" s="55" t="s">
        <v>85</v>
      </c>
      <c r="C20" s="56">
        <f>SUM(C11:C16)</f>
        <v>167733.68599999999</v>
      </c>
      <c r="D20" s="48"/>
      <c r="E20" s="50"/>
    </row>
    <row r="21" spans="1:5" ht="15.6" x14ac:dyDescent="0.3">
      <c r="A21" s="1"/>
      <c r="B21" s="57" t="s">
        <v>86</v>
      </c>
      <c r="C21" s="56">
        <f>C6+C9-C20</f>
        <v>-4716.3759999999893</v>
      </c>
      <c r="D21" s="48"/>
    </row>
    <row r="22" spans="1:5" ht="15.6" x14ac:dyDescent="0.3">
      <c r="A22" s="1"/>
      <c r="B22" s="44"/>
      <c r="C22" s="44"/>
      <c r="D22" s="48"/>
    </row>
    <row r="23" spans="1:5" ht="15.6" x14ac:dyDescent="0.3">
      <c r="A23" s="1"/>
      <c r="B23" s="44"/>
      <c r="C23" s="44"/>
      <c r="D23" s="48"/>
    </row>
    <row r="24" spans="1:5" ht="15.6" x14ac:dyDescent="0.3">
      <c r="A24" s="1"/>
      <c r="B24" s="44"/>
      <c r="C24" s="44"/>
      <c r="D24" s="48"/>
    </row>
    <row r="25" spans="1:5" ht="15.6" x14ac:dyDescent="0.3">
      <c r="A25" s="44" t="s">
        <v>87</v>
      </c>
      <c r="C25" s="44"/>
      <c r="D25" s="48"/>
    </row>
    <row r="26" spans="1:5" ht="15.6" x14ac:dyDescent="0.3">
      <c r="A26" s="1"/>
      <c r="B26" s="44"/>
      <c r="C26" s="44"/>
      <c r="D26" s="48"/>
    </row>
    <row r="27" spans="1:5" ht="15.6" x14ac:dyDescent="0.3">
      <c r="A27" s="1"/>
      <c r="B27" s="44"/>
      <c r="C27" s="44"/>
      <c r="D27" s="48"/>
    </row>
    <row r="28" spans="1:5" ht="15.6" x14ac:dyDescent="0.3">
      <c r="A28" s="1" t="s">
        <v>88</v>
      </c>
      <c r="B28" s="44" t="s">
        <v>89</v>
      </c>
      <c r="C28" s="44"/>
      <c r="D28" s="48"/>
    </row>
    <row r="29" spans="1:5" ht="15.6" x14ac:dyDescent="0.3">
      <c r="A29" s="1"/>
      <c r="B29" s="44" t="s">
        <v>90</v>
      </c>
      <c r="C29" s="44"/>
      <c r="D29" s="48"/>
    </row>
    <row r="30" spans="1:5" ht="15.6" x14ac:dyDescent="0.3">
      <c r="A30" s="1"/>
      <c r="B30" s="44" t="s">
        <v>91</v>
      </c>
      <c r="C30" s="44"/>
      <c r="D30" s="48"/>
    </row>
    <row r="31" spans="1:5" ht="15.6" x14ac:dyDescent="0.3">
      <c r="A31" s="1"/>
      <c r="B31" s="44"/>
      <c r="C31" s="44"/>
      <c r="D31" s="48"/>
    </row>
    <row r="32" spans="1:5" ht="15.6" x14ac:dyDescent="0.3">
      <c r="A32" s="1"/>
      <c r="B32" s="44"/>
      <c r="C32" s="44"/>
      <c r="D32" s="48"/>
    </row>
    <row r="33" spans="1:4" ht="15.6" x14ac:dyDescent="0.3">
      <c r="A33" s="74" t="s">
        <v>92</v>
      </c>
      <c r="B33" s="74"/>
      <c r="C33" s="74"/>
      <c r="D33" s="48"/>
    </row>
    <row r="34" spans="1:4" ht="15.6" x14ac:dyDescent="0.3">
      <c r="A34" s="1"/>
      <c r="B34" s="44"/>
      <c r="C34" s="44"/>
      <c r="D34" s="48"/>
    </row>
    <row r="35" spans="1:4" ht="15.6" x14ac:dyDescent="0.3">
      <c r="A35" s="1"/>
      <c r="B35" s="44"/>
      <c r="C35" s="44"/>
      <c r="D35" s="48"/>
    </row>
    <row r="36" spans="1:4" ht="15.6" x14ac:dyDescent="0.3">
      <c r="A36" s="1"/>
      <c r="B36" s="44"/>
      <c r="C36" s="44"/>
      <c r="D36" s="48"/>
    </row>
    <row r="37" spans="1:4" ht="15.6" x14ac:dyDescent="0.3">
      <c r="A37" s="1"/>
      <c r="B37" s="44"/>
      <c r="C37" s="44"/>
      <c r="D37" s="48"/>
    </row>
  </sheetData>
  <mergeCells count="7">
    <mergeCell ref="A33:C33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2021-03-15T13:46:47Z</dcterms:modified>
</cp:coreProperties>
</file>