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62DB5640-F207-41FA-92A3-B438A6524AF6}" xr6:coauthVersionLast="37" xr6:coauthVersionMax="37" xr10:uidLastSave="{00000000-0000-0000-0000-000000000000}"/>
  <bookViews>
    <workbookView xWindow="240" yWindow="105" windowWidth="14805" windowHeight="8010" activeTab="4" xr2:uid="{00000000-000D-0000-FFFF-FFFF00000000}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отчет!$A$1:$C$32</definedName>
  </definedNames>
  <calcPr calcId="179021"/>
</workbook>
</file>

<file path=xl/calcChain.xml><?xml version="1.0" encoding="utf-8"?>
<calcChain xmlns="http://schemas.openxmlformats.org/spreadsheetml/2006/main">
  <c r="C8" i="18" l="1"/>
  <c r="C9" i="18" s="1"/>
  <c r="C14" i="18"/>
  <c r="C12" i="18"/>
  <c r="C13" i="18"/>
  <c r="C11" i="18"/>
  <c r="C6" i="18"/>
  <c r="B45" i="17"/>
  <c r="C17" i="18" l="1"/>
  <c r="C18" i="18" s="1"/>
  <c r="E27" i="17"/>
  <c r="B48" i="17" s="1"/>
  <c r="E25" i="17"/>
  <c r="E23" i="17"/>
  <c r="E22" i="17"/>
  <c r="B49" i="17" l="1"/>
  <c r="E25" i="16"/>
  <c r="E23" i="16"/>
  <c r="E22" i="16"/>
  <c r="E27" i="16" s="1"/>
  <c r="B48" i="16" l="1"/>
  <c r="E25" i="15"/>
  <c r="E23" i="15" l="1"/>
  <c r="D22" i="15"/>
  <c r="E22" i="15" s="1"/>
  <c r="E27" i="15" s="1"/>
  <c r="B48" i="15" s="1"/>
  <c r="D22" i="14" l="1"/>
  <c r="E23" i="14" l="1"/>
  <c r="E22" i="14"/>
  <c r="E27" i="14" s="1"/>
  <c r="B48" i="14" l="1"/>
  <c r="B49" i="14" l="1"/>
  <c r="B45" i="15" s="1"/>
  <c r="B49" i="15" s="1"/>
  <c r="B45" i="16" s="1"/>
  <c r="B49" i="16" s="1"/>
</calcChain>
</file>

<file path=xl/sharedStrings.xml><?xml version="1.0" encoding="utf-8"?>
<sst xmlns="http://schemas.openxmlformats.org/spreadsheetml/2006/main" count="252" uniqueCount="88">
  <si>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</si>
  <si>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</si>
  <si>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</si>
  <si>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</si>
  <si>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</si>
  <si>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</si>
  <si>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</si>
  <si>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</si>
  <si>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</si>
  <si>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</si>
  <si>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</si>
  <si>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</si>
  <si>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</si>
  <si>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</si>
  <si>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</si>
  <si>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</si>
  <si>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</si>
  <si>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</si>
  <si>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</si>
  <si>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</si>
  <si>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</si>
  <si>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</si>
  <si>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</si>
  <si>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</si>
  <si>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</si>
  <si>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пос. Молодежный, ул. Славянская,5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</si>
  <si>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Самородиной Людмилы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</si>
  <si>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№68 от 01.07.2014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</si>
  <si>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№68  от   01.07.2014г.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</si>
  <si>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ул.Славянская,5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</si>
  <si>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</si>
  <si>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</si>
  <si>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</si>
  <si>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</si>
  <si>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</si>
  <si>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Самородиной Л.Н.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</si>
  <si>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</si>
  <si>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</si>
  <si>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</si>
  <si>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- 374,9</t>
  </si>
  <si>
    <t>Работы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</si>
  <si>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</si>
  <si>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</si>
  <si>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</si>
  <si>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</si>
  <si>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</si>
  <si>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за 1 квартал 2020г.</t>
  </si>
  <si>
    <t>"31" 03 2020 г.</t>
  </si>
  <si>
    <t>Обработка входов хлорсодержащими растворами  опрыскивание 1 раз в неделю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</si>
  <si>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</si>
  <si>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одиннадцатьт тысяч девятьсот тридцать восемь рублей 23 копейки</t>
    </r>
  </si>
  <si>
    <t>Предъявлено населению  20398,97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</si>
  <si>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</si>
  <si>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</si>
  <si>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 2 квартал 2020г.</t>
  </si>
  <si>
    <t>"30" 06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</si>
  <si>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двенадцать тысяч триста рублей 08 копеек</t>
    </r>
  </si>
  <si>
    <t>Предъявлено населению  20390,85</t>
  </si>
  <si>
    <t>за 3 квартал 2020г.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</si>
  <si>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</si>
  <si>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</si>
  <si>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двенадцать тысяч девятьсот пятьдесят два рубля 89 копеек</t>
    </r>
  </si>
  <si>
    <t>Предъявлено населению 21819,18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</si>
  <si>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девяносто паять тысяч триста пятнадцать рублей 14 копеек</t>
    </r>
  </si>
  <si>
    <t>за 4 квартал 2020 года</t>
  </si>
  <si>
    <t>"31" 12 2020г.</t>
  </si>
  <si>
    <t>4 квартал</t>
  </si>
  <si>
    <t>Обработка подъездов хлорсодержащими растворами  опрыскивание 1 раз в неделю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</si>
  <si>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</si>
  <si>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</si>
  <si>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</si>
  <si>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</si>
  <si>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</si>
  <si>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</si>
  <si>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</si>
  <si>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</si>
  <si>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</si>
  <si>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</si>
  <si>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</si>
  <si>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</si>
  <si>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</si>
  <si>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</si>
  <si>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</si>
  <si>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</si>
  <si>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</si>
  <si>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ул.Славянская, д.5</t>
  </si>
  <si>
    <t>Начислено всего 84428,18</t>
  </si>
  <si>
    <t>Непредвиденные работы 0ч/ч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</si>
</sst>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5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view="pageBreakPreview" topLeftCell="A16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ht="15.75" x14ac:dyDescent="0.25">
      <c r="A3" s="38" t="s">
        <v>46</v>
      </c>
      <c r="B3" s="38"/>
      <c r="C3" s="38"/>
      <c r="D3" s="38"/>
      <c r="E3" s="38"/>
    </row>
    <row r="4" spans="1:5" s="1" customFormat="1" ht="15.75" x14ac:dyDescent="0.25">
      <c r="A4" s="5" t="s">
        <v>13</v>
      </c>
      <c r="B4" s="25"/>
      <c r="C4" s="25"/>
      <c r="D4" s="40" t="s">
        <v>47</v>
      </c>
      <c r="E4" s="40"/>
    </row>
    <row r="5" spans="1:5" x14ac:dyDescent="0.25">
      <c r="A5" s="23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63.75" customHeight="1" x14ac:dyDescent="0.25">
      <c r="A18" s="41" t="s">
        <v>28</v>
      </c>
      <c r="B18" s="41"/>
      <c r="C18" s="41"/>
      <c r="D18" s="41"/>
      <c r="E18" s="41"/>
    </row>
    <row r="19" spans="1:7" ht="42.75" customHeight="1" x14ac:dyDescent="0.25">
      <c r="A19" s="42" t="s">
        <v>29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9" t="s">
        <v>44</v>
      </c>
      <c r="C22" s="3" t="s">
        <v>4</v>
      </c>
      <c r="D22" s="3">
        <f>7.15</f>
        <v>7.15</v>
      </c>
      <c r="E22" s="8">
        <f>D22*F20*G20</f>
        <v>8041.6049999999996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3711.5099999999993</v>
      </c>
    </row>
    <row r="24" spans="1:7" x14ac:dyDescent="0.25">
      <c r="A24" s="7" t="s">
        <v>30</v>
      </c>
      <c r="B24" s="19" t="s">
        <v>42</v>
      </c>
      <c r="C24" s="3" t="s">
        <v>31</v>
      </c>
      <c r="D24" s="20"/>
      <c r="E24" s="8">
        <v>86.56</v>
      </c>
    </row>
    <row r="25" spans="1:7" ht="45" x14ac:dyDescent="0.25">
      <c r="A25" s="7" t="s">
        <v>48</v>
      </c>
      <c r="B25" s="29" t="s">
        <v>49</v>
      </c>
      <c r="C25" s="3" t="s">
        <v>4</v>
      </c>
      <c r="D25" s="3">
        <v>0</v>
      </c>
      <c r="E25" s="8">
        <v>98.55</v>
      </c>
    </row>
    <row r="26" spans="1:7" x14ac:dyDescent="0.25">
      <c r="A26" s="24"/>
      <c r="B26" s="19"/>
      <c r="C26" s="3"/>
      <c r="D26" s="20"/>
      <c r="E26" s="8"/>
    </row>
    <row r="27" spans="1:7" x14ac:dyDescent="0.25">
      <c r="A27" s="10" t="s">
        <v>32</v>
      </c>
      <c r="B27" s="11"/>
      <c r="C27" s="12"/>
      <c r="D27" s="12"/>
      <c r="E27" s="13">
        <f>SUM(E22:E26)</f>
        <v>11938.224999999997</v>
      </c>
    </row>
    <row r="28" spans="1:7" s="14" customFormat="1" x14ac:dyDescent="0.25">
      <c r="A28" s="2"/>
      <c r="B28" s="2"/>
      <c r="C28" s="2"/>
      <c r="D28" s="2"/>
      <c r="E28" s="2"/>
    </row>
    <row r="29" spans="1:7" ht="34.9" customHeight="1" x14ac:dyDescent="0.25">
      <c r="A29" s="48" t="s">
        <v>50</v>
      </c>
      <c r="B29" s="48"/>
      <c r="C29" s="48"/>
      <c r="D29" s="48"/>
      <c r="E29" s="48"/>
    </row>
    <row r="30" spans="1:7" ht="29.25" customHeight="1" x14ac:dyDescent="0.25">
      <c r="A30" s="41" t="s">
        <v>21</v>
      </c>
      <c r="B30" s="41"/>
      <c r="C30" s="41"/>
      <c r="D30" s="41"/>
      <c r="E30" s="41"/>
    </row>
    <row r="31" spans="1:7" ht="29.25" customHeight="1" x14ac:dyDescent="0.25">
      <c r="A31" s="41" t="s">
        <v>20</v>
      </c>
      <c r="B31" s="41"/>
      <c r="C31" s="41"/>
      <c r="D31" s="41"/>
      <c r="E31" s="41"/>
    </row>
    <row r="32" spans="1:7" x14ac:dyDescent="0.25">
      <c r="A32" s="41" t="s">
        <v>33</v>
      </c>
      <c r="B32" s="41"/>
      <c r="C32" s="41"/>
      <c r="D32" s="41"/>
      <c r="E32" s="41"/>
    </row>
    <row r="33" spans="1:5" ht="28.5" customHeight="1" x14ac:dyDescent="0.25">
      <c r="A33" s="41" t="s">
        <v>18</v>
      </c>
      <c r="B33" s="41"/>
      <c r="C33" s="41"/>
      <c r="D33" s="41"/>
      <c r="E33" s="41"/>
    </row>
    <row r="34" spans="1:5" x14ac:dyDescent="0.25">
      <c r="A34" s="49" t="s">
        <v>5</v>
      </c>
      <c r="B34" s="49"/>
      <c r="C34" s="49"/>
      <c r="D34" s="49"/>
      <c r="E34" s="49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50" t="s">
        <v>34</v>
      </c>
      <c r="B36" s="50"/>
      <c r="C36" s="50"/>
      <c r="D36" s="50"/>
      <c r="E36" s="50"/>
    </row>
    <row r="37" spans="1:5" x14ac:dyDescent="0.25">
      <c r="B37" s="47" t="s">
        <v>19</v>
      </c>
      <c r="C37" s="47"/>
      <c r="D37" s="47"/>
      <c r="E37" s="6" t="s">
        <v>6</v>
      </c>
    </row>
    <row r="38" spans="1:5" x14ac:dyDescent="0.25">
      <c r="A38" s="22"/>
      <c r="B38" s="22"/>
      <c r="C38" s="22"/>
      <c r="D38" s="22"/>
      <c r="E38" s="22"/>
    </row>
    <row r="39" spans="1:5" x14ac:dyDescent="0.25">
      <c r="A39" s="50" t="s">
        <v>35</v>
      </c>
      <c r="B39" s="50"/>
      <c r="C39" s="50"/>
      <c r="D39" s="50"/>
      <c r="E39" s="50"/>
    </row>
    <row r="40" spans="1:5" x14ac:dyDescent="0.25">
      <c r="B40" s="47" t="s">
        <v>19</v>
      </c>
      <c r="C40" s="47"/>
      <c r="D40" s="47"/>
      <c r="E40" s="6" t="s">
        <v>6</v>
      </c>
    </row>
    <row r="43" spans="1:5" x14ac:dyDescent="0.25">
      <c r="A43" s="2" t="s">
        <v>39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5">
        <v>-14674.62</v>
      </c>
    </row>
    <row r="46" spans="1:5" ht="30" x14ac:dyDescent="0.25">
      <c r="A46" s="21" t="s">
        <v>51</v>
      </c>
      <c r="B46" s="16"/>
    </row>
    <row r="47" spans="1:5" x14ac:dyDescent="0.25">
      <c r="A47" s="2" t="s">
        <v>37</v>
      </c>
      <c r="B47" s="17">
        <v>20395.95</v>
      </c>
    </row>
    <row r="48" spans="1:5" ht="30" x14ac:dyDescent="0.25">
      <c r="A48" s="21" t="s">
        <v>40</v>
      </c>
      <c r="B48" s="17">
        <f>E27</f>
        <v>11938.224999999997</v>
      </c>
    </row>
    <row r="49" spans="1:2" x14ac:dyDescent="0.25">
      <c r="A49" s="14" t="s">
        <v>38</v>
      </c>
      <c r="B49" s="15">
        <f>B45+B47-B48</f>
        <v>-6216.8949999999968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view="pageBreakPreview" topLeftCell="A19" zoomScaleNormal="100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ht="15.75" x14ac:dyDescent="0.25">
      <c r="A3" s="38" t="s">
        <v>54</v>
      </c>
      <c r="B3" s="38"/>
      <c r="C3" s="38"/>
      <c r="D3" s="38"/>
      <c r="E3" s="38"/>
    </row>
    <row r="4" spans="1:5" s="1" customFormat="1" ht="15.75" x14ac:dyDescent="0.25">
      <c r="A4" s="5" t="s">
        <v>13</v>
      </c>
      <c r="B4" s="25"/>
      <c r="C4" s="25"/>
      <c r="D4" s="40" t="s">
        <v>55</v>
      </c>
      <c r="E4" s="40"/>
    </row>
    <row r="5" spans="1:5" x14ac:dyDescent="0.25">
      <c r="A5" s="28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63.75" customHeight="1" x14ac:dyDescent="0.25">
      <c r="A18" s="41" t="s">
        <v>28</v>
      </c>
      <c r="B18" s="41"/>
      <c r="C18" s="41"/>
      <c r="D18" s="41"/>
      <c r="E18" s="41"/>
    </row>
    <row r="19" spans="1:7" ht="42.75" customHeight="1" x14ac:dyDescent="0.25">
      <c r="A19" s="42" t="s">
        <v>29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9" t="s">
        <v>44</v>
      </c>
      <c r="C22" s="3" t="s">
        <v>4</v>
      </c>
      <c r="D22" s="3">
        <f>7.15</f>
        <v>7.15</v>
      </c>
      <c r="E22" s="8">
        <f>D22*F20*G20</f>
        <v>8041.6049999999996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3711.5099999999993</v>
      </c>
    </row>
    <row r="24" spans="1:7" x14ac:dyDescent="0.25">
      <c r="A24" s="7" t="s">
        <v>30</v>
      </c>
      <c r="B24" s="9" t="s">
        <v>53</v>
      </c>
      <c r="C24" s="3" t="s">
        <v>31</v>
      </c>
      <c r="D24" s="20"/>
      <c r="E24" s="8">
        <v>0</v>
      </c>
    </row>
    <row r="25" spans="1:7" ht="75" x14ac:dyDescent="0.25">
      <c r="A25" s="7" t="s">
        <v>52</v>
      </c>
      <c r="B25" s="9" t="s">
        <v>53</v>
      </c>
      <c r="C25" s="3" t="s">
        <v>4</v>
      </c>
      <c r="D25" s="3"/>
      <c r="E25" s="8">
        <f>182.32*3</f>
        <v>546.96</v>
      </c>
    </row>
    <row r="26" spans="1:7" x14ac:dyDescent="0.25">
      <c r="A26" s="24"/>
      <c r="B26" s="19"/>
      <c r="C26" s="3"/>
      <c r="D26" s="20"/>
      <c r="E26" s="8"/>
    </row>
    <row r="27" spans="1:7" x14ac:dyDescent="0.25">
      <c r="A27" s="10" t="s">
        <v>32</v>
      </c>
      <c r="B27" s="11"/>
      <c r="C27" s="12"/>
      <c r="D27" s="12"/>
      <c r="E27" s="13">
        <f>SUM(E22:E26)</f>
        <v>12300.074999999997</v>
      </c>
    </row>
    <row r="28" spans="1:7" s="14" customFormat="1" x14ac:dyDescent="0.25">
      <c r="A28" s="2"/>
      <c r="B28" s="2"/>
      <c r="C28" s="2"/>
      <c r="D28" s="2"/>
      <c r="E28" s="2"/>
    </row>
    <row r="29" spans="1:7" ht="34.9" customHeight="1" x14ac:dyDescent="0.25">
      <c r="A29" s="48" t="s">
        <v>56</v>
      </c>
      <c r="B29" s="48"/>
      <c r="C29" s="48"/>
      <c r="D29" s="48"/>
      <c r="E29" s="48"/>
    </row>
    <row r="30" spans="1:7" ht="29.25" customHeight="1" x14ac:dyDescent="0.25">
      <c r="A30" s="41" t="s">
        <v>21</v>
      </c>
      <c r="B30" s="41"/>
      <c r="C30" s="41"/>
      <c r="D30" s="41"/>
      <c r="E30" s="41"/>
    </row>
    <row r="31" spans="1:7" ht="29.25" customHeight="1" x14ac:dyDescent="0.25">
      <c r="A31" s="41" t="s">
        <v>20</v>
      </c>
      <c r="B31" s="41"/>
      <c r="C31" s="41"/>
      <c r="D31" s="41"/>
      <c r="E31" s="41"/>
    </row>
    <row r="32" spans="1:7" x14ac:dyDescent="0.25">
      <c r="A32" s="41" t="s">
        <v>33</v>
      </c>
      <c r="B32" s="41"/>
      <c r="C32" s="41"/>
      <c r="D32" s="41"/>
      <c r="E32" s="41"/>
    </row>
    <row r="33" spans="1:5" ht="28.5" customHeight="1" x14ac:dyDescent="0.25">
      <c r="A33" s="41" t="s">
        <v>18</v>
      </c>
      <c r="B33" s="41"/>
      <c r="C33" s="41"/>
      <c r="D33" s="41"/>
      <c r="E33" s="41"/>
    </row>
    <row r="34" spans="1:5" x14ac:dyDescent="0.25">
      <c r="A34" s="49" t="s">
        <v>5</v>
      </c>
      <c r="B34" s="49"/>
      <c r="C34" s="49"/>
      <c r="D34" s="49"/>
      <c r="E34" s="49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50" t="s">
        <v>34</v>
      </c>
      <c r="B36" s="50"/>
      <c r="C36" s="50"/>
      <c r="D36" s="50"/>
      <c r="E36" s="50"/>
    </row>
    <row r="37" spans="1:5" x14ac:dyDescent="0.25">
      <c r="B37" s="47" t="s">
        <v>19</v>
      </c>
      <c r="C37" s="47"/>
      <c r="D37" s="47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50" t="s">
        <v>35</v>
      </c>
      <c r="B39" s="50"/>
      <c r="C39" s="50"/>
      <c r="D39" s="50"/>
      <c r="E39" s="50"/>
    </row>
    <row r="40" spans="1:5" x14ac:dyDescent="0.25">
      <c r="B40" s="47" t="s">
        <v>19</v>
      </c>
      <c r="C40" s="47"/>
      <c r="D40" s="47"/>
      <c r="E40" s="6" t="s">
        <v>6</v>
      </c>
    </row>
    <row r="43" spans="1:5" x14ac:dyDescent="0.25">
      <c r="A43" s="2" t="s">
        <v>39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5">
        <f>'1кв'!B49</f>
        <v>-6216.8949999999968</v>
      </c>
    </row>
    <row r="46" spans="1:5" ht="30" x14ac:dyDescent="0.25">
      <c r="A46" s="26" t="s">
        <v>57</v>
      </c>
      <c r="B46" s="16"/>
    </row>
    <row r="47" spans="1:5" x14ac:dyDescent="0.25">
      <c r="A47" s="2" t="s">
        <v>37</v>
      </c>
      <c r="B47" s="17">
        <v>20395.189999999999</v>
      </c>
    </row>
    <row r="48" spans="1:5" ht="30" x14ac:dyDescent="0.25">
      <c r="A48" s="26" t="s">
        <v>40</v>
      </c>
      <c r="B48" s="17">
        <f>E27</f>
        <v>12300.074999999997</v>
      </c>
    </row>
    <row r="49" spans="1:2" x14ac:dyDescent="0.25">
      <c r="A49" s="14" t="s">
        <v>38</v>
      </c>
      <c r="B49" s="15">
        <f>B45+B47-B48</f>
        <v>1878.2200000000048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view="pageBreakPreview" topLeftCell="A34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ht="15.75" x14ac:dyDescent="0.25">
      <c r="A3" s="38" t="s">
        <v>58</v>
      </c>
      <c r="B3" s="38"/>
      <c r="C3" s="38"/>
      <c r="D3" s="38"/>
      <c r="E3" s="38"/>
    </row>
    <row r="4" spans="1:5" s="1" customFormat="1" ht="15.75" x14ac:dyDescent="0.25">
      <c r="A4" s="5" t="s">
        <v>13</v>
      </c>
      <c r="B4" s="25"/>
      <c r="C4" s="25"/>
      <c r="D4" s="40" t="s">
        <v>59</v>
      </c>
      <c r="E4" s="40"/>
    </row>
    <row r="5" spans="1:5" x14ac:dyDescent="0.25">
      <c r="A5" s="32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63.75" customHeight="1" x14ac:dyDescent="0.25">
      <c r="A18" s="41" t="s">
        <v>28</v>
      </c>
      <c r="B18" s="41"/>
      <c r="C18" s="41"/>
      <c r="D18" s="41"/>
      <c r="E18" s="41"/>
    </row>
    <row r="19" spans="1:7" ht="42.75" customHeight="1" x14ac:dyDescent="0.25">
      <c r="A19" s="42" t="s">
        <v>29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9" t="s">
        <v>44</v>
      </c>
      <c r="C22" s="3" t="s">
        <v>4</v>
      </c>
      <c r="D22" s="3">
        <v>7.54</v>
      </c>
      <c r="E22" s="8">
        <f>D22*F20*G20</f>
        <v>8480.2379999999994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3857.7209999999995</v>
      </c>
    </row>
    <row r="24" spans="1:7" x14ac:dyDescent="0.25">
      <c r="A24" s="7" t="s">
        <v>30</v>
      </c>
      <c r="B24" s="9" t="s">
        <v>60</v>
      </c>
      <c r="C24" s="3" t="s">
        <v>31</v>
      </c>
      <c r="D24" s="20"/>
      <c r="E24" s="8">
        <v>67.97</v>
      </c>
    </row>
    <row r="25" spans="1:7" ht="75" x14ac:dyDescent="0.25">
      <c r="A25" s="7" t="s">
        <v>52</v>
      </c>
      <c r="B25" s="9" t="s">
        <v>60</v>
      </c>
      <c r="C25" s="3" t="s">
        <v>4</v>
      </c>
      <c r="D25" s="3"/>
      <c r="E25" s="8">
        <f>182.32*3</f>
        <v>546.96</v>
      </c>
    </row>
    <row r="26" spans="1:7" x14ac:dyDescent="0.25">
      <c r="A26" s="24"/>
      <c r="B26" s="19"/>
      <c r="C26" s="3"/>
      <c r="D26" s="20"/>
      <c r="E26" s="8"/>
    </row>
    <row r="27" spans="1:7" x14ac:dyDescent="0.25">
      <c r="A27" s="10" t="s">
        <v>32</v>
      </c>
      <c r="B27" s="11"/>
      <c r="C27" s="12"/>
      <c r="D27" s="12"/>
      <c r="E27" s="13">
        <f>SUM(E22:E26)</f>
        <v>12952.888999999999</v>
      </c>
    </row>
    <row r="28" spans="1:7" s="14" customFormat="1" x14ac:dyDescent="0.25">
      <c r="A28" s="2"/>
      <c r="B28" s="2"/>
      <c r="C28" s="2"/>
      <c r="D28" s="2"/>
      <c r="E28" s="2"/>
    </row>
    <row r="29" spans="1:7" ht="34.9" customHeight="1" x14ac:dyDescent="0.25">
      <c r="A29" s="48" t="s">
        <v>61</v>
      </c>
      <c r="B29" s="48"/>
      <c r="C29" s="48"/>
      <c r="D29" s="48"/>
      <c r="E29" s="48"/>
    </row>
    <row r="30" spans="1:7" ht="29.25" customHeight="1" x14ac:dyDescent="0.25">
      <c r="A30" s="41" t="s">
        <v>21</v>
      </c>
      <c r="B30" s="41"/>
      <c r="C30" s="41"/>
      <c r="D30" s="41"/>
      <c r="E30" s="41"/>
    </row>
    <row r="31" spans="1:7" ht="29.25" customHeight="1" x14ac:dyDescent="0.25">
      <c r="A31" s="41" t="s">
        <v>20</v>
      </c>
      <c r="B31" s="41"/>
      <c r="C31" s="41"/>
      <c r="D31" s="41"/>
      <c r="E31" s="41"/>
    </row>
    <row r="32" spans="1:7" x14ac:dyDescent="0.25">
      <c r="A32" s="41" t="s">
        <v>33</v>
      </c>
      <c r="B32" s="41"/>
      <c r="C32" s="41"/>
      <c r="D32" s="41"/>
      <c r="E32" s="41"/>
    </row>
    <row r="33" spans="1:5" ht="28.5" customHeight="1" x14ac:dyDescent="0.25">
      <c r="A33" s="41" t="s">
        <v>18</v>
      </c>
      <c r="B33" s="41"/>
      <c r="C33" s="41"/>
      <c r="D33" s="41"/>
      <c r="E33" s="41"/>
    </row>
    <row r="34" spans="1:5" x14ac:dyDescent="0.25">
      <c r="A34" s="49" t="s">
        <v>5</v>
      </c>
      <c r="B34" s="49"/>
      <c r="C34" s="49"/>
      <c r="D34" s="49"/>
      <c r="E34" s="49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50" t="s">
        <v>34</v>
      </c>
      <c r="B36" s="50"/>
      <c r="C36" s="50"/>
      <c r="D36" s="50"/>
      <c r="E36" s="50"/>
    </row>
    <row r="37" spans="1:5" x14ac:dyDescent="0.25">
      <c r="B37" s="47" t="s">
        <v>19</v>
      </c>
      <c r="C37" s="47"/>
      <c r="D37" s="47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50" t="s">
        <v>35</v>
      </c>
      <c r="B39" s="50"/>
      <c r="C39" s="50"/>
      <c r="D39" s="50"/>
      <c r="E39" s="50"/>
    </row>
    <row r="40" spans="1:5" x14ac:dyDescent="0.25">
      <c r="B40" s="47" t="s">
        <v>19</v>
      </c>
      <c r="C40" s="47"/>
      <c r="D40" s="47"/>
      <c r="E40" s="6" t="s">
        <v>6</v>
      </c>
    </row>
    <row r="43" spans="1:5" x14ac:dyDescent="0.25">
      <c r="A43" s="2" t="s">
        <v>39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5">
        <f>'2кв'!B49</f>
        <v>1878.2200000000048</v>
      </c>
    </row>
    <row r="46" spans="1:5" ht="30" x14ac:dyDescent="0.25">
      <c r="A46" s="30" t="s">
        <v>62</v>
      </c>
      <c r="B46" s="16"/>
    </row>
    <row r="47" spans="1:5" x14ac:dyDescent="0.25">
      <c r="A47" s="2" t="s">
        <v>37</v>
      </c>
      <c r="B47" s="17">
        <v>21343.07</v>
      </c>
    </row>
    <row r="48" spans="1:5" ht="30" x14ac:dyDescent="0.25">
      <c r="A48" s="30" t="s">
        <v>40</v>
      </c>
      <c r="B48" s="17">
        <f>E27</f>
        <v>12952.888999999999</v>
      </c>
    </row>
    <row r="49" spans="1:2" x14ac:dyDescent="0.25">
      <c r="A49" s="14" t="s">
        <v>38</v>
      </c>
      <c r="B49" s="15">
        <f>B45+B47-B48</f>
        <v>10268.401000000005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54B1-CEFB-4AA5-B740-9C4459FF071D}">
  <dimension ref="A1:G49"/>
  <sheetViews>
    <sheetView view="pageBreakPreview" topLeftCell="A19" zoomScaleNormal="100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51" t="s">
        <v>64</v>
      </c>
      <c r="B3" s="51"/>
      <c r="C3" s="51"/>
      <c r="D3" s="51"/>
      <c r="E3" s="51"/>
    </row>
    <row r="4" spans="1:5" s="1" customFormat="1" ht="15.75" x14ac:dyDescent="0.25">
      <c r="A4" s="52" t="s">
        <v>13</v>
      </c>
      <c r="B4" s="4"/>
      <c r="C4" s="4"/>
      <c r="D4" s="4"/>
      <c r="E4" s="52" t="s">
        <v>65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1" t="s">
        <v>26</v>
      </c>
      <c r="B9" s="41"/>
      <c r="C9" s="41"/>
      <c r="D9" s="41"/>
      <c r="E9" s="41"/>
    </row>
    <row r="10" spans="1:5" ht="25.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1" t="s">
        <v>27</v>
      </c>
      <c r="B11" s="41"/>
      <c r="C11" s="41"/>
      <c r="D11" s="41"/>
      <c r="E11" s="41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63.75" customHeight="1" x14ac:dyDescent="0.25">
      <c r="A18" s="41" t="s">
        <v>28</v>
      </c>
      <c r="B18" s="41"/>
      <c r="C18" s="41"/>
      <c r="D18" s="41"/>
      <c r="E18" s="41"/>
    </row>
    <row r="19" spans="1:7" ht="42.75" customHeight="1" x14ac:dyDescent="0.25">
      <c r="A19" s="42" t="s">
        <v>29</v>
      </c>
      <c r="B19" s="42"/>
      <c r="C19" s="42"/>
      <c r="D19" s="42"/>
      <c r="E19" s="42"/>
    </row>
    <row r="20" spans="1:7" x14ac:dyDescent="0.25">
      <c r="A20" s="42"/>
      <c r="B20" s="42"/>
      <c r="C20" s="42"/>
      <c r="D20" s="42"/>
      <c r="E20" s="42"/>
      <c r="F20" s="2">
        <v>374.9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45</v>
      </c>
      <c r="B22" s="9" t="s">
        <v>44</v>
      </c>
      <c r="C22" s="3" t="s">
        <v>4</v>
      </c>
      <c r="D22" s="3">
        <v>7.54</v>
      </c>
      <c r="E22" s="8">
        <f>D22*F20*G20</f>
        <v>8480.2379999999994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3857.7209999999995</v>
      </c>
    </row>
    <row r="24" spans="1:7" x14ac:dyDescent="0.25">
      <c r="A24" s="7" t="s">
        <v>30</v>
      </c>
      <c r="B24" s="9" t="s">
        <v>66</v>
      </c>
      <c r="C24" s="3" t="s">
        <v>31</v>
      </c>
      <c r="D24" s="20"/>
      <c r="E24" s="8">
        <v>67.97</v>
      </c>
    </row>
    <row r="25" spans="1:7" ht="45" x14ac:dyDescent="0.25">
      <c r="A25" s="7" t="s">
        <v>67</v>
      </c>
      <c r="B25" s="9" t="s">
        <v>66</v>
      </c>
      <c r="C25" s="3" t="s">
        <v>4</v>
      </c>
      <c r="D25" s="3"/>
      <c r="E25" s="8">
        <f>182.32*3</f>
        <v>546.96</v>
      </c>
    </row>
    <row r="26" spans="1:7" x14ac:dyDescent="0.25">
      <c r="A26" s="24"/>
      <c r="B26" s="19"/>
      <c r="C26" s="3"/>
      <c r="D26" s="20"/>
      <c r="E26" s="8"/>
    </row>
    <row r="27" spans="1:7" x14ac:dyDescent="0.25">
      <c r="A27" s="10" t="s">
        <v>32</v>
      </c>
      <c r="B27" s="11"/>
      <c r="C27" s="12"/>
      <c r="D27" s="12"/>
      <c r="E27" s="13">
        <f>SUM(E22:E26)</f>
        <v>12952.888999999999</v>
      </c>
    </row>
    <row r="28" spans="1:7" s="14" customFormat="1" x14ac:dyDescent="0.25">
      <c r="A28" s="2"/>
      <c r="B28" s="2"/>
      <c r="C28" s="2"/>
      <c r="D28" s="2"/>
      <c r="E28" s="2"/>
    </row>
    <row r="29" spans="1:7" ht="34.9" customHeight="1" x14ac:dyDescent="0.25">
      <c r="A29" s="48" t="s">
        <v>63</v>
      </c>
      <c r="B29" s="48"/>
      <c r="C29" s="48"/>
      <c r="D29" s="48"/>
      <c r="E29" s="48"/>
    </row>
    <row r="30" spans="1:7" ht="29.25" customHeight="1" x14ac:dyDescent="0.25">
      <c r="A30" s="41" t="s">
        <v>21</v>
      </c>
      <c r="B30" s="41"/>
      <c r="C30" s="41"/>
      <c r="D30" s="41"/>
      <c r="E30" s="41"/>
    </row>
    <row r="31" spans="1:7" ht="29.25" customHeight="1" x14ac:dyDescent="0.25">
      <c r="A31" s="41" t="s">
        <v>20</v>
      </c>
      <c r="B31" s="41"/>
      <c r="C31" s="41"/>
      <c r="D31" s="41"/>
      <c r="E31" s="41"/>
    </row>
    <row r="32" spans="1:7" x14ac:dyDescent="0.25">
      <c r="A32" s="41" t="s">
        <v>33</v>
      </c>
      <c r="B32" s="41"/>
      <c r="C32" s="41"/>
      <c r="D32" s="41"/>
      <c r="E32" s="41"/>
    </row>
    <row r="33" spans="1:5" ht="28.5" customHeight="1" x14ac:dyDescent="0.25">
      <c r="A33" s="41" t="s">
        <v>18</v>
      </c>
      <c r="B33" s="41"/>
      <c r="C33" s="41"/>
      <c r="D33" s="41"/>
      <c r="E33" s="41"/>
    </row>
    <row r="34" spans="1:5" x14ac:dyDescent="0.25">
      <c r="A34" s="49" t="s">
        <v>5</v>
      </c>
      <c r="B34" s="49"/>
      <c r="C34" s="49"/>
      <c r="D34" s="49"/>
      <c r="E34" s="49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50" t="s">
        <v>34</v>
      </c>
      <c r="B36" s="50"/>
      <c r="C36" s="50"/>
      <c r="D36" s="50"/>
      <c r="E36" s="50"/>
    </row>
    <row r="37" spans="1:5" x14ac:dyDescent="0.25">
      <c r="B37" s="47" t="s">
        <v>19</v>
      </c>
      <c r="C37" s="47"/>
      <c r="D37" s="47"/>
      <c r="E37" s="6" t="s">
        <v>6</v>
      </c>
    </row>
    <row r="38" spans="1:5" x14ac:dyDescent="0.25">
      <c r="A38" s="34"/>
      <c r="B38" s="34"/>
      <c r="C38" s="34"/>
      <c r="D38" s="34"/>
      <c r="E38" s="34"/>
    </row>
    <row r="39" spans="1:5" x14ac:dyDescent="0.25">
      <c r="A39" s="50" t="s">
        <v>35</v>
      </c>
      <c r="B39" s="50"/>
      <c r="C39" s="50"/>
      <c r="D39" s="50"/>
      <c r="E39" s="50"/>
    </row>
    <row r="40" spans="1:5" x14ac:dyDescent="0.25">
      <c r="B40" s="47" t="s">
        <v>19</v>
      </c>
      <c r="C40" s="47"/>
      <c r="D40" s="47"/>
      <c r="E40" s="6" t="s">
        <v>6</v>
      </c>
    </row>
    <row r="43" spans="1:5" x14ac:dyDescent="0.25">
      <c r="A43" s="2" t="s">
        <v>39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5">
        <f>'3кв'!B49</f>
        <v>10268.401000000005</v>
      </c>
    </row>
    <row r="46" spans="1:5" ht="30" x14ac:dyDescent="0.25">
      <c r="A46" s="33" t="s">
        <v>62</v>
      </c>
      <c r="B46" s="16"/>
    </row>
    <row r="47" spans="1:5" x14ac:dyDescent="0.25">
      <c r="A47" s="2" t="s">
        <v>37</v>
      </c>
      <c r="B47" s="17">
        <v>21819.18</v>
      </c>
    </row>
    <row r="48" spans="1:5" ht="30" x14ac:dyDescent="0.25">
      <c r="A48" s="33" t="s">
        <v>40</v>
      </c>
      <c r="B48" s="17">
        <f>E27</f>
        <v>12952.888999999999</v>
      </c>
    </row>
    <row r="49" spans="1:2" x14ac:dyDescent="0.25">
      <c r="A49" s="14" t="s">
        <v>38</v>
      </c>
      <c r="B49" s="15">
        <f>B45+B47-B48</f>
        <v>19134.692000000006</v>
      </c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B4BD2-81F5-40A8-A4E3-32170AC0AADD}">
  <dimension ref="A1:E34"/>
  <sheetViews>
    <sheetView tabSelected="1" view="pageBreakPreview" topLeftCell="A16" zoomScaleNormal="100" zoomScaleSheetLayoutView="100" workbookViewId="0">
      <selection activeCell="B25" sqref="B2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3" t="s">
        <v>68</v>
      </c>
      <c r="B1" s="53"/>
      <c r="C1" s="53"/>
      <c r="D1" s="54"/>
    </row>
    <row r="2" spans="1:5" ht="15.75" x14ac:dyDescent="0.25">
      <c r="A2" s="55" t="s">
        <v>69</v>
      </c>
      <c r="B2" s="55"/>
      <c r="C2" s="55"/>
      <c r="D2" s="1"/>
    </row>
    <row r="3" spans="1:5" ht="15.75" x14ac:dyDescent="0.25">
      <c r="A3" s="55" t="s">
        <v>70</v>
      </c>
      <c r="B3" s="55"/>
      <c r="C3" s="55"/>
      <c r="D3" s="1"/>
    </row>
    <row r="4" spans="1:5" ht="15.75" x14ac:dyDescent="0.25">
      <c r="A4" s="53" t="s">
        <v>85</v>
      </c>
      <c r="B4" s="53"/>
      <c r="C4" s="53"/>
      <c r="D4" s="54"/>
    </row>
    <row r="5" spans="1:5" ht="15.75" x14ac:dyDescent="0.25">
      <c r="A5" s="56"/>
      <c r="B5" s="56"/>
      <c r="C5" s="56"/>
      <c r="D5" s="1"/>
    </row>
    <row r="6" spans="1:5" ht="15.75" x14ac:dyDescent="0.25">
      <c r="A6" s="1"/>
      <c r="B6" s="57" t="s">
        <v>71</v>
      </c>
      <c r="C6" s="58">
        <f>'1кв'!B45</f>
        <v>-14674.62</v>
      </c>
      <c r="D6" s="59"/>
    </row>
    <row r="7" spans="1:5" ht="15.75" x14ac:dyDescent="0.25">
      <c r="A7" s="1"/>
      <c r="B7" s="57" t="s">
        <v>86</v>
      </c>
      <c r="C7" s="58"/>
      <c r="D7" s="59"/>
    </row>
    <row r="8" spans="1:5" ht="15.75" x14ac:dyDescent="0.25">
      <c r="A8" s="60" t="s">
        <v>72</v>
      </c>
      <c r="B8" s="57" t="s">
        <v>73</v>
      </c>
      <c r="C8" s="61">
        <f>'1кв'!B47+'2кв'!B47+'3кв'!B47+'4кв'!B47</f>
        <v>83953.39</v>
      </c>
      <c r="D8" s="62"/>
    </row>
    <row r="9" spans="1:5" ht="15.75" x14ac:dyDescent="0.25">
      <c r="A9" s="25"/>
      <c r="B9" s="57" t="s">
        <v>74</v>
      </c>
      <c r="C9" s="63">
        <f>SUM(C8:C8)</f>
        <v>83953.39</v>
      </c>
      <c r="D9" s="59"/>
    </row>
    <row r="10" spans="1:5" ht="15.75" x14ac:dyDescent="0.25">
      <c r="A10" s="1"/>
      <c r="B10" s="64"/>
      <c r="C10" s="64"/>
      <c r="D10" s="65"/>
    </row>
    <row r="11" spans="1:5" ht="15.75" x14ac:dyDescent="0.25">
      <c r="A11" s="1" t="s">
        <v>75</v>
      </c>
      <c r="B11" s="18" t="s">
        <v>45</v>
      </c>
      <c r="C11" s="66">
        <f>'1кв'!E22+'2кв'!E22+'3кв'!E22+'4кв'!E22</f>
        <v>33043.685999999994</v>
      </c>
      <c r="D11" s="65"/>
    </row>
    <row r="12" spans="1:5" ht="15.75" x14ac:dyDescent="0.25">
      <c r="A12" s="1"/>
      <c r="B12" s="7" t="s">
        <v>41</v>
      </c>
      <c r="C12" s="66">
        <f>'1кв'!E23+'2кв'!E23+'3кв'!E23+'4кв'!E23</f>
        <v>15138.461999999998</v>
      </c>
      <c r="D12" s="65"/>
      <c r="E12" s="67"/>
    </row>
    <row r="13" spans="1:5" ht="15.75" x14ac:dyDescent="0.25">
      <c r="B13" s="7" t="s">
        <v>30</v>
      </c>
      <c r="C13" s="66">
        <f>'1кв'!E24+'2кв'!E24+'3кв'!E24+'4кв'!E24</f>
        <v>222.5</v>
      </c>
      <c r="D13" s="65"/>
    </row>
    <row r="14" spans="1:5" ht="30" x14ac:dyDescent="0.25">
      <c r="A14" s="1"/>
      <c r="B14" s="7" t="s">
        <v>67</v>
      </c>
      <c r="C14" s="66">
        <f>'1кв'!E25+'2кв'!E25+'3кв'!E25+'4кв'!E25</f>
        <v>1739.43</v>
      </c>
      <c r="D14" s="65"/>
    </row>
    <row r="15" spans="1:5" ht="15.75" x14ac:dyDescent="0.25">
      <c r="A15" s="1"/>
      <c r="B15" s="68" t="s">
        <v>87</v>
      </c>
      <c r="C15" s="69">
        <v>0</v>
      </c>
      <c r="D15" s="65"/>
    </row>
    <row r="16" spans="1:5" ht="15.75" x14ac:dyDescent="0.25">
      <c r="A16" s="1"/>
      <c r="B16" s="70" t="s">
        <v>76</v>
      </c>
      <c r="C16" s="69">
        <v>0</v>
      </c>
      <c r="D16" s="65"/>
    </row>
    <row r="17" spans="1:5" ht="15.75" x14ac:dyDescent="0.25">
      <c r="A17" s="1"/>
      <c r="B17" s="71" t="s">
        <v>77</v>
      </c>
      <c r="C17" s="72">
        <f>SUM(C11:C16)</f>
        <v>50144.077999999994</v>
      </c>
      <c r="D17" s="65"/>
      <c r="E17" s="67"/>
    </row>
    <row r="18" spans="1:5" ht="15.75" x14ac:dyDescent="0.25">
      <c r="A18" s="1"/>
      <c r="B18" s="73" t="s">
        <v>78</v>
      </c>
      <c r="C18" s="72">
        <f>C6+C9-C17</f>
        <v>19134.69200000001</v>
      </c>
      <c r="D18" s="65"/>
    </row>
    <row r="19" spans="1:5" ht="15.75" x14ac:dyDescent="0.25">
      <c r="A19" s="1"/>
      <c r="B19" s="60"/>
      <c r="C19" s="60"/>
      <c r="D19" s="65"/>
    </row>
    <row r="20" spans="1:5" ht="15.75" x14ac:dyDescent="0.25">
      <c r="A20" s="1"/>
      <c r="B20" s="60"/>
      <c r="C20" s="60"/>
      <c r="D20" s="65"/>
    </row>
    <row r="21" spans="1:5" ht="15.75" x14ac:dyDescent="0.25">
      <c r="A21" s="1"/>
      <c r="B21" s="60"/>
      <c r="C21" s="60"/>
      <c r="D21" s="65"/>
    </row>
    <row r="22" spans="1:5" ht="15.75" x14ac:dyDescent="0.25">
      <c r="A22" s="60" t="s">
        <v>79</v>
      </c>
      <c r="C22" s="60"/>
      <c r="D22" s="65"/>
    </row>
    <row r="23" spans="1:5" ht="15.75" x14ac:dyDescent="0.25">
      <c r="A23" s="1"/>
      <c r="B23" s="60"/>
      <c r="C23" s="60"/>
      <c r="D23" s="65"/>
    </row>
    <row r="24" spans="1:5" ht="15.75" x14ac:dyDescent="0.25">
      <c r="A24" s="1"/>
      <c r="B24" s="60"/>
      <c r="C24" s="60"/>
      <c r="D24" s="65"/>
    </row>
    <row r="25" spans="1:5" ht="15.75" x14ac:dyDescent="0.25">
      <c r="A25" s="1" t="s">
        <v>80</v>
      </c>
      <c r="B25" s="60" t="s">
        <v>81</v>
      </c>
      <c r="C25" s="60"/>
      <c r="D25" s="65"/>
    </row>
    <row r="26" spans="1:5" ht="15.75" x14ac:dyDescent="0.25">
      <c r="A26" s="1"/>
      <c r="B26" s="60" t="s">
        <v>82</v>
      </c>
      <c r="C26" s="60"/>
      <c r="D26" s="65"/>
    </row>
    <row r="27" spans="1:5" ht="15.75" x14ac:dyDescent="0.25">
      <c r="A27" s="1"/>
      <c r="B27" s="60" t="s">
        <v>83</v>
      </c>
      <c r="C27" s="60"/>
      <c r="D27" s="65"/>
    </row>
    <row r="28" spans="1:5" ht="15.75" x14ac:dyDescent="0.25">
      <c r="A28" s="1"/>
      <c r="B28" s="60"/>
      <c r="C28" s="60"/>
      <c r="D28" s="65"/>
    </row>
    <row r="29" spans="1:5" ht="15.75" x14ac:dyDescent="0.25">
      <c r="A29" s="1"/>
      <c r="B29" s="60"/>
      <c r="C29" s="60"/>
      <c r="D29" s="65"/>
    </row>
    <row r="30" spans="1:5" ht="15.75" x14ac:dyDescent="0.25">
      <c r="A30" s="56" t="s">
        <v>84</v>
      </c>
      <c r="B30" s="56"/>
      <c r="C30" s="56"/>
      <c r="D30" s="65"/>
    </row>
    <row r="31" spans="1:5" ht="15.75" x14ac:dyDescent="0.25">
      <c r="A31" s="1"/>
      <c r="B31" s="60"/>
      <c r="C31" s="60"/>
      <c r="D31" s="65"/>
    </row>
    <row r="32" spans="1:5" ht="15.75" x14ac:dyDescent="0.25">
      <c r="A32" s="1"/>
      <c r="B32" s="60"/>
      <c r="C32" s="60"/>
      <c r="D32" s="65"/>
    </row>
    <row r="33" spans="1:4" ht="15.75" x14ac:dyDescent="0.25">
      <c r="A33" s="1"/>
      <c r="B33" s="60"/>
      <c r="C33" s="60"/>
      <c r="D33" s="65"/>
    </row>
    <row r="34" spans="1:4" ht="15.75" x14ac:dyDescent="0.25">
      <c r="A34" s="1"/>
      <c r="B34" s="60"/>
      <c r="C34" s="60"/>
      <c r="D34" s="65"/>
    </row>
  </sheetData>
  <mergeCells count="7">
    <mergeCell ref="A30:C30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2021-03-07T08:51:46Z</dcterms:modified>
</cp:coreProperties>
</file>