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'1кв'!$A$1:$E$50</definedName>
    <definedName name="_xlnm.Print_Area" localSheetId="1">'2кв'!$A$1:$E$47</definedName>
    <definedName name="_xlnm.Print_Area" localSheetId="2">'3кв'!$A$1:$E$47</definedName>
    <definedName name="_xlnm.Print_Area" localSheetId="3">'4кв'!$A$1:$E$47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C15" i="18" l="1"/>
  <c r="C12" i="18"/>
  <c r="C13" i="18"/>
  <c r="C14" i="18"/>
  <c r="C11" i="18"/>
  <c r="C8" i="18"/>
  <c r="C9" i="18" s="1"/>
  <c r="C6" i="18"/>
  <c r="C16" i="18"/>
  <c r="B43" i="17"/>
  <c r="E24" i="17"/>
  <c r="E23" i="17"/>
  <c r="E26" i="17" s="1"/>
  <c r="B46" i="17" s="1"/>
  <c r="E22" i="17"/>
  <c r="C19" i="18" l="1"/>
  <c r="C20" i="18" s="1"/>
  <c r="B47" i="17"/>
  <c r="E24" i="16"/>
  <c r="E23" i="16"/>
  <c r="E22" i="16"/>
  <c r="E26" i="16" l="1"/>
  <c r="B46" i="16" s="1"/>
  <c r="E23" i="15"/>
  <c r="E24" i="15"/>
  <c r="D22" i="15"/>
  <c r="E22" i="15" s="1"/>
  <c r="E26" i="15" s="1"/>
  <c r="B46" i="15" l="1"/>
  <c r="E28" i="14"/>
  <c r="E24" i="14" l="1"/>
  <c r="D22" i="14" l="1"/>
  <c r="E22" i="14" l="1"/>
  <c r="E29" i="14" s="1"/>
  <c r="B49" i="14" l="1"/>
  <c r="B50" i="14" l="1"/>
  <c r="B43" i="15" s="1"/>
  <c r="B47" i="15" s="1"/>
  <c r="B43" i="16" s="1"/>
  <c r="B47" i="16" s="1"/>
</calcChain>
</file>

<file path=xl/sharedStrings.xml><?xml version="1.0" encoding="utf-8"?>
<sst xmlns="http://schemas.openxmlformats.org/spreadsheetml/2006/main" count="263" uniqueCount="92">
  <si>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</si>
  <si>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</si>
  <si>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</si>
  <si>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</si>
  <si>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</si>
  <si>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</si>
  <si>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</si>
  <si>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</si>
  <si>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</si>
  <si>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</si>
  <si>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</si>
  <si>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</si>
  <si>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</si>
  <si>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</si>
  <si>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</si>
  <si>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</si>
  <si>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</si>
  <si>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</si>
  <si>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</si>
  <si>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</si>
  <si>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</si>
  <si>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</si>
  <si>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</si>
  <si>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</si>
  <si>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</si>
  <si>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</si>
  <si>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Пролетарская, д. 168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</si>
  <si>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Лозового Александра Васильевича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</si>
  <si>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№22 от 27.03.2013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</si>
  <si>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№22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</si>
  <si>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</si>
  <si>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</si>
  <si>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</si>
  <si>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Лозового А.В.</t>
  </si>
  <si>
    <t>Стоимость материалов</t>
  </si>
  <si>
    <t>1 квартал</t>
  </si>
  <si>
    <t>руб.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</si>
  <si>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</si>
  <si>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</si>
  <si>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</si>
  <si>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- 276,5 м2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</si>
  <si>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</si>
  <si>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</si>
  <si>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</si>
  <si>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</si>
  <si>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Предъявлено населению 13359,39</t>
  </si>
  <si>
    <t>Услуги по содержанию многоквартирного дома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</si>
  <si>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</si>
  <si>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</si>
  <si>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</si>
  <si>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</si>
  <si>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Испытание электрических сетей</t>
  </si>
  <si>
    <t>Изготовление и монтаж скамеек 1шт (смета)</t>
  </si>
  <si>
    <t>Установка заглушки на стояке ХВС в подъезде</t>
  </si>
  <si>
    <t>февраль</t>
  </si>
  <si>
    <t>март</t>
  </si>
  <si>
    <t>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</si>
  <si>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девять тысяч сто четырнадцать рублей 34 копейки</t>
    </r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</si>
  <si>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</si>
  <si>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</si>
  <si>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</si>
  <si>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</si>
  <si>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двенадцать тысяч девятьсот семьдесят три рубля 34 копейки</t>
    </r>
  </si>
  <si>
    <t>за 3 квартал 2020г.</t>
  </si>
  <si>
    <t>"30" 09 2020 г.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</si>
  <si>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тринадцать тысяч пятьсот восемьдесят семь рублей 17 копеек</t>
    </r>
  </si>
  <si>
    <t>Предъявлено населению 13976,13</t>
  </si>
  <si>
    <t>за 4 квартал 2020 года</t>
  </si>
  <si>
    <t>"31" 12 2020 г.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</si>
  <si>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</si>
  <si>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</si>
  <si>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</si>
  <si>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</si>
  <si>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</si>
  <si>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</si>
  <si>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</si>
  <si>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</si>
  <si>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</si>
  <si>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</si>
  <si>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</si>
  <si>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</si>
  <si>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</si>
  <si>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</si>
  <si>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</si>
  <si>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</si>
  <si>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</si>
  <si>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</si>
  <si>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ул.Пролетарская,168</t>
  </si>
  <si>
    <t>Начислено всего 54671,04</t>
  </si>
  <si>
    <t>Непредвиденные работы 2ч/ч</t>
  </si>
  <si>
    <t>4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</si>
  <si>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тринадцать тысяч пятьсот восемьдесят семь рублей 17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</si>
</sst>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8" fillId="0" borderId="0" xfId="0" applyNumberFormat="1" applyFont="1"/>
    <xf numFmtId="0" fontId="1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2" zoomScaleNormal="100" zoomScaleSheetLayoutView="100" workbookViewId="0">
      <selection activeCell="E26" sqref="E26:E2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6640625" style="2" customWidth="1"/>
    <col min="9" max="16384" width="9.109375" style="2"/>
  </cols>
  <sheetData>
    <row r="1" spans="1:5" ht="15.6" x14ac:dyDescent="0.25">
      <c r="A1" s="45" t="s">
        <v>11</v>
      </c>
      <c r="B1" s="45"/>
      <c r="C1" s="45"/>
      <c r="D1" s="45"/>
      <c r="E1" s="45"/>
    </row>
    <row r="2" spans="1:5" ht="39.75" customHeight="1" x14ac:dyDescent="0.3">
      <c r="A2" s="46" t="s">
        <v>12</v>
      </c>
      <c r="B2" s="47"/>
      <c r="C2" s="47"/>
      <c r="D2" s="47"/>
      <c r="E2" s="47"/>
    </row>
    <row r="3" spans="1:5" ht="15.6" x14ac:dyDescent="0.3">
      <c r="A3" s="46" t="s">
        <v>47</v>
      </c>
      <c r="B3" s="46"/>
      <c r="C3" s="46"/>
      <c r="D3" s="46"/>
      <c r="E3" s="46"/>
    </row>
    <row r="4" spans="1:5" s="1" customFormat="1" ht="15.6" x14ac:dyDescent="0.3">
      <c r="A4" s="5" t="s">
        <v>13</v>
      </c>
      <c r="B4" s="24"/>
      <c r="C4" s="24"/>
      <c r="D4" s="48" t="s">
        <v>48</v>
      </c>
      <c r="E4" s="48"/>
    </row>
    <row r="5" spans="1:5" x14ac:dyDescent="0.25">
      <c r="A5" s="23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ht="17.25" customHeight="1" x14ac:dyDescent="0.25">
      <c r="A7" s="44" t="s">
        <v>26</v>
      </c>
      <c r="B7" s="44"/>
      <c r="C7" s="44"/>
      <c r="D7" s="44"/>
      <c r="E7" s="44"/>
    </row>
    <row r="8" spans="1:5" x14ac:dyDescent="0.25">
      <c r="A8" s="40" t="s">
        <v>1</v>
      </c>
      <c r="B8" s="40"/>
      <c r="C8" s="40"/>
      <c r="D8" s="40"/>
      <c r="E8" s="40"/>
    </row>
    <row r="9" spans="1:5" x14ac:dyDescent="0.25">
      <c r="A9" s="37" t="s">
        <v>27</v>
      </c>
      <c r="B9" s="37"/>
      <c r="C9" s="37"/>
      <c r="D9" s="37"/>
      <c r="E9" s="37"/>
    </row>
    <row r="10" spans="1:5" ht="26.25" customHeight="1" x14ac:dyDescent="0.25">
      <c r="A10" s="41" t="s">
        <v>14</v>
      </c>
      <c r="B10" s="42"/>
      <c r="C10" s="42"/>
      <c r="D10" s="42"/>
      <c r="E10" s="42"/>
    </row>
    <row r="11" spans="1:5" ht="30.75" customHeight="1" x14ac:dyDescent="0.25">
      <c r="A11" s="37" t="s">
        <v>28</v>
      </c>
      <c r="B11" s="37"/>
      <c r="C11" s="37"/>
      <c r="D11" s="37"/>
      <c r="E11" s="37"/>
    </row>
    <row r="12" spans="1:5" ht="18.75" customHeight="1" x14ac:dyDescent="0.25">
      <c r="A12" s="40" t="s">
        <v>15</v>
      </c>
      <c r="B12" s="43"/>
      <c r="C12" s="43"/>
      <c r="D12" s="43"/>
      <c r="E12" s="43"/>
    </row>
    <row r="13" spans="1:5" x14ac:dyDescent="0.25">
      <c r="A13" s="37" t="s">
        <v>22</v>
      </c>
      <c r="B13" s="37"/>
      <c r="C13" s="37"/>
      <c r="D13" s="37"/>
      <c r="E13" s="37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23</v>
      </c>
      <c r="B15" s="37"/>
      <c r="C15" s="37"/>
      <c r="D15" s="37"/>
      <c r="E15" s="37"/>
    </row>
    <row r="16" spans="1:5" x14ac:dyDescent="0.25">
      <c r="A16" s="40" t="s">
        <v>16</v>
      </c>
      <c r="B16" s="43"/>
      <c r="C16" s="43"/>
      <c r="D16" s="43"/>
      <c r="E16" s="43"/>
    </row>
    <row r="17" spans="1:7" ht="28.2" customHeight="1" x14ac:dyDescent="0.25">
      <c r="A17" s="37" t="s">
        <v>17</v>
      </c>
      <c r="B17" s="37"/>
      <c r="C17" s="37"/>
      <c r="D17" s="37"/>
      <c r="E17" s="37"/>
    </row>
    <row r="18" spans="1:7" ht="60.6" customHeight="1" x14ac:dyDescent="0.25">
      <c r="A18" s="37" t="s">
        <v>29</v>
      </c>
      <c r="B18" s="37"/>
      <c r="C18" s="37"/>
      <c r="D18" s="37"/>
      <c r="E18" s="37"/>
    </row>
    <row r="19" spans="1:7" ht="33.75" customHeight="1" x14ac:dyDescent="0.25">
      <c r="A19" s="35" t="s">
        <v>30</v>
      </c>
      <c r="B19" s="35"/>
      <c r="C19" s="35"/>
      <c r="D19" s="35"/>
      <c r="E19" s="35"/>
    </row>
    <row r="20" spans="1:7" x14ac:dyDescent="0.25">
      <c r="A20" s="35"/>
      <c r="B20" s="35"/>
      <c r="C20" s="35"/>
      <c r="D20" s="35"/>
      <c r="E20" s="35"/>
      <c r="F20" s="2">
        <v>276.5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1" t="s">
        <v>46</v>
      </c>
      <c r="B22" s="9" t="s">
        <v>43</v>
      </c>
      <c r="C22" s="3" t="s">
        <v>4</v>
      </c>
      <c r="D22" s="3">
        <f>10.91</f>
        <v>10.91</v>
      </c>
      <c r="E22" s="8">
        <f>D22*F20*G20</f>
        <v>9049.8450000000012</v>
      </c>
    </row>
    <row r="23" spans="1:7" ht="55.2" x14ac:dyDescent="0.25">
      <c r="A23" s="7" t="s">
        <v>49</v>
      </c>
      <c r="B23" s="25" t="s">
        <v>50</v>
      </c>
      <c r="C23" s="3" t="s">
        <v>4</v>
      </c>
      <c r="D23" s="3"/>
      <c r="E23" s="8">
        <v>86.64</v>
      </c>
    </row>
    <row r="24" spans="1:7" x14ac:dyDescent="0.25">
      <c r="A24" s="7" t="s">
        <v>44</v>
      </c>
      <c r="B24" s="9" t="s">
        <v>24</v>
      </c>
      <c r="C24" s="3" t="s">
        <v>4</v>
      </c>
      <c r="D24" s="3">
        <v>3.3</v>
      </c>
      <c r="E24" s="8">
        <f>D24*F20*3</f>
        <v>2737.35</v>
      </c>
    </row>
    <row r="25" spans="1:7" x14ac:dyDescent="0.25">
      <c r="A25" s="7" t="s">
        <v>34</v>
      </c>
      <c r="B25" s="9" t="s">
        <v>35</v>
      </c>
      <c r="C25" s="3" t="s">
        <v>36</v>
      </c>
      <c r="D25" s="3"/>
      <c r="E25" s="8">
        <v>0</v>
      </c>
    </row>
    <row r="26" spans="1:7" x14ac:dyDescent="0.25">
      <c r="A26" s="7" t="s">
        <v>51</v>
      </c>
      <c r="B26" s="9" t="s">
        <v>35</v>
      </c>
      <c r="C26" s="3" t="s">
        <v>36</v>
      </c>
      <c r="D26" s="3"/>
      <c r="E26" s="8">
        <v>11000</v>
      </c>
    </row>
    <row r="27" spans="1:7" ht="27.6" x14ac:dyDescent="0.25">
      <c r="A27" s="28" t="s">
        <v>52</v>
      </c>
      <c r="B27" s="29" t="s">
        <v>54</v>
      </c>
      <c r="C27" s="3" t="s">
        <v>36</v>
      </c>
      <c r="D27" s="3"/>
      <c r="E27" s="8">
        <v>5846.3</v>
      </c>
    </row>
    <row r="28" spans="1:7" ht="27.6" x14ac:dyDescent="0.25">
      <c r="A28" s="28" t="s">
        <v>53</v>
      </c>
      <c r="B28" s="29" t="s">
        <v>55</v>
      </c>
      <c r="C28" s="3" t="s">
        <v>56</v>
      </c>
      <c r="D28" s="3">
        <v>2</v>
      </c>
      <c r="E28" s="8">
        <f>D28*197.1</f>
        <v>394.2</v>
      </c>
    </row>
    <row r="29" spans="1:7" s="14" customFormat="1" x14ac:dyDescent="0.25">
      <c r="A29" s="10" t="s">
        <v>25</v>
      </c>
      <c r="B29" s="11"/>
      <c r="C29" s="12"/>
      <c r="D29" s="12"/>
      <c r="E29" s="13">
        <f>SUM(E22:E28)</f>
        <v>29114.334999999999</v>
      </c>
    </row>
    <row r="31" spans="1:7" ht="29.25" customHeight="1" x14ac:dyDescent="0.25">
      <c r="A31" s="36" t="s">
        <v>57</v>
      </c>
      <c r="B31" s="36"/>
      <c r="C31" s="36"/>
      <c r="D31" s="36"/>
      <c r="E31" s="36"/>
    </row>
    <row r="32" spans="1:7" ht="29.25" customHeight="1" x14ac:dyDescent="0.25">
      <c r="A32" s="37" t="s">
        <v>21</v>
      </c>
      <c r="B32" s="37"/>
      <c r="C32" s="37"/>
      <c r="D32" s="37"/>
      <c r="E32" s="37"/>
    </row>
    <row r="33" spans="1:8" ht="18" customHeight="1" x14ac:dyDescent="0.25">
      <c r="A33" s="37" t="s">
        <v>20</v>
      </c>
      <c r="B33" s="37"/>
      <c r="C33" s="37"/>
      <c r="D33" s="37"/>
      <c r="E33" s="37"/>
      <c r="F33" s="14"/>
      <c r="G33" s="14"/>
      <c r="H33" s="15"/>
    </row>
    <row r="34" spans="1:8" ht="36.75" customHeight="1" x14ac:dyDescent="0.25">
      <c r="A34" s="37" t="s">
        <v>31</v>
      </c>
      <c r="B34" s="37"/>
      <c r="C34" s="37"/>
      <c r="D34" s="37"/>
      <c r="E34" s="37"/>
    </row>
    <row r="35" spans="1:8" x14ac:dyDescent="0.25">
      <c r="A35" s="37" t="s">
        <v>18</v>
      </c>
      <c r="B35" s="37"/>
      <c r="C35" s="37"/>
      <c r="D35" s="37"/>
      <c r="E35" s="37"/>
    </row>
    <row r="36" spans="1:8" x14ac:dyDescent="0.25">
      <c r="A36" s="38" t="s">
        <v>5</v>
      </c>
      <c r="B36" s="38"/>
      <c r="C36" s="38"/>
      <c r="D36" s="38"/>
      <c r="E36" s="38"/>
    </row>
    <row r="37" spans="1:8" x14ac:dyDescent="0.25">
      <c r="A37" s="37" t="s">
        <v>18</v>
      </c>
      <c r="B37" s="37"/>
      <c r="C37" s="37"/>
      <c r="D37" s="37"/>
      <c r="E37" s="37"/>
    </row>
    <row r="38" spans="1:8" x14ac:dyDescent="0.25">
      <c r="A38" s="39" t="s">
        <v>32</v>
      </c>
      <c r="B38" s="39"/>
      <c r="C38" s="39"/>
      <c r="D38" s="39"/>
      <c r="E38" s="39"/>
    </row>
    <row r="39" spans="1:8" x14ac:dyDescent="0.25">
      <c r="B39" s="34" t="s">
        <v>19</v>
      </c>
      <c r="C39" s="34"/>
      <c r="D39" s="34"/>
      <c r="E39" s="6" t="s">
        <v>6</v>
      </c>
    </row>
    <row r="40" spans="1:8" x14ac:dyDescent="0.25">
      <c r="A40" s="22"/>
      <c r="B40" s="22"/>
      <c r="C40" s="22"/>
      <c r="D40" s="22"/>
      <c r="E40" s="22"/>
    </row>
    <row r="41" spans="1:8" x14ac:dyDescent="0.25">
      <c r="A41" s="39" t="s">
        <v>33</v>
      </c>
      <c r="B41" s="39"/>
      <c r="C41" s="39"/>
      <c r="D41" s="39"/>
      <c r="E41" s="39"/>
    </row>
    <row r="42" spans="1:8" x14ac:dyDescent="0.25">
      <c r="B42" s="34" t="s">
        <v>19</v>
      </c>
      <c r="C42" s="34"/>
      <c r="D42" s="34"/>
      <c r="E42" s="6" t="s">
        <v>6</v>
      </c>
    </row>
    <row r="44" spans="1:8" x14ac:dyDescent="0.25">
      <c r="A44" s="2" t="s">
        <v>40</v>
      </c>
    </row>
    <row r="45" spans="1:8" x14ac:dyDescent="0.25">
      <c r="A45" s="14" t="s">
        <v>37</v>
      </c>
    </row>
    <row r="46" spans="1:8" x14ac:dyDescent="0.25">
      <c r="A46" s="2" t="s">
        <v>42</v>
      </c>
      <c r="B46" s="16">
        <v>33650.03</v>
      </c>
    </row>
    <row r="47" spans="1:8" x14ac:dyDescent="0.25">
      <c r="A47" s="18" t="s">
        <v>45</v>
      </c>
      <c r="B47" s="17"/>
    </row>
    <row r="48" spans="1:8" x14ac:dyDescent="0.25">
      <c r="A48" s="2" t="s">
        <v>38</v>
      </c>
      <c r="B48" s="17">
        <v>12849.64</v>
      </c>
    </row>
    <row r="49" spans="1:2" ht="27.6" x14ac:dyDescent="0.25">
      <c r="A49" s="20" t="s">
        <v>41</v>
      </c>
      <c r="B49" s="17">
        <f>E29</f>
        <v>29114.334999999999</v>
      </c>
    </row>
    <row r="50" spans="1:2" x14ac:dyDescent="0.25">
      <c r="A50" s="14" t="s">
        <v>39</v>
      </c>
      <c r="B50" s="19">
        <f>B46+B48-B49</f>
        <v>17385.334999999999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22" zoomScaleNormal="100" zoomScaleSheetLayoutView="100" workbookViewId="0">
      <selection activeCell="D46" sqref="D4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6640625" style="2" customWidth="1"/>
    <col min="9" max="16384" width="9.109375" style="2"/>
  </cols>
  <sheetData>
    <row r="1" spans="1:5" ht="15.6" x14ac:dyDescent="0.25">
      <c r="A1" s="45" t="s">
        <v>11</v>
      </c>
      <c r="B1" s="45"/>
      <c r="C1" s="45"/>
      <c r="D1" s="45"/>
      <c r="E1" s="45"/>
    </row>
    <row r="2" spans="1:5" ht="39.75" customHeight="1" x14ac:dyDescent="0.3">
      <c r="A2" s="46" t="s">
        <v>12</v>
      </c>
      <c r="B2" s="47"/>
      <c r="C2" s="47"/>
      <c r="D2" s="47"/>
      <c r="E2" s="47"/>
    </row>
    <row r="3" spans="1:5" ht="15.6" x14ac:dyDescent="0.3">
      <c r="A3" s="46" t="s">
        <v>58</v>
      </c>
      <c r="B3" s="46"/>
      <c r="C3" s="46"/>
      <c r="D3" s="46"/>
      <c r="E3" s="46"/>
    </row>
    <row r="4" spans="1:5" s="1" customFormat="1" ht="15.6" x14ac:dyDescent="0.3">
      <c r="A4" s="5" t="s">
        <v>13</v>
      </c>
      <c r="B4" s="24"/>
      <c r="C4" s="24"/>
      <c r="D4" s="48" t="s">
        <v>59</v>
      </c>
      <c r="E4" s="48"/>
    </row>
    <row r="5" spans="1:5" x14ac:dyDescent="0.25">
      <c r="A5" s="27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ht="17.25" customHeight="1" x14ac:dyDescent="0.25">
      <c r="A7" s="44" t="s">
        <v>26</v>
      </c>
      <c r="B7" s="44"/>
      <c r="C7" s="44"/>
      <c r="D7" s="44"/>
      <c r="E7" s="44"/>
    </row>
    <row r="8" spans="1:5" x14ac:dyDescent="0.25">
      <c r="A8" s="40" t="s">
        <v>1</v>
      </c>
      <c r="B8" s="40"/>
      <c r="C8" s="40"/>
      <c r="D8" s="40"/>
      <c r="E8" s="40"/>
    </row>
    <row r="9" spans="1:5" x14ac:dyDescent="0.25">
      <c r="A9" s="37" t="s">
        <v>27</v>
      </c>
      <c r="B9" s="37"/>
      <c r="C9" s="37"/>
      <c r="D9" s="37"/>
      <c r="E9" s="37"/>
    </row>
    <row r="10" spans="1:5" ht="26.25" customHeight="1" x14ac:dyDescent="0.25">
      <c r="A10" s="41" t="s">
        <v>14</v>
      </c>
      <c r="B10" s="42"/>
      <c r="C10" s="42"/>
      <c r="D10" s="42"/>
      <c r="E10" s="42"/>
    </row>
    <row r="11" spans="1:5" ht="30.75" customHeight="1" x14ac:dyDescent="0.25">
      <c r="A11" s="37" t="s">
        <v>28</v>
      </c>
      <c r="B11" s="37"/>
      <c r="C11" s="37"/>
      <c r="D11" s="37"/>
      <c r="E11" s="37"/>
    </row>
    <row r="12" spans="1:5" ht="18.75" customHeight="1" x14ac:dyDescent="0.25">
      <c r="A12" s="40" t="s">
        <v>15</v>
      </c>
      <c r="B12" s="43"/>
      <c r="C12" s="43"/>
      <c r="D12" s="43"/>
      <c r="E12" s="43"/>
    </row>
    <row r="13" spans="1:5" x14ac:dyDescent="0.25">
      <c r="A13" s="37" t="s">
        <v>22</v>
      </c>
      <c r="B13" s="37"/>
      <c r="C13" s="37"/>
      <c r="D13" s="37"/>
      <c r="E13" s="37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23</v>
      </c>
      <c r="B15" s="37"/>
      <c r="C15" s="37"/>
      <c r="D15" s="37"/>
      <c r="E15" s="37"/>
    </row>
    <row r="16" spans="1:5" x14ac:dyDescent="0.25">
      <c r="A16" s="40" t="s">
        <v>16</v>
      </c>
      <c r="B16" s="43"/>
      <c r="C16" s="43"/>
      <c r="D16" s="43"/>
      <c r="E16" s="43"/>
    </row>
    <row r="17" spans="1:8" ht="28.2" customHeight="1" x14ac:dyDescent="0.25">
      <c r="A17" s="37" t="s">
        <v>17</v>
      </c>
      <c r="B17" s="37"/>
      <c r="C17" s="37"/>
      <c r="D17" s="37"/>
      <c r="E17" s="37"/>
    </row>
    <row r="18" spans="1:8" ht="60.6" customHeight="1" x14ac:dyDescent="0.25">
      <c r="A18" s="37" t="s">
        <v>29</v>
      </c>
      <c r="B18" s="37"/>
      <c r="C18" s="37"/>
      <c r="D18" s="37"/>
      <c r="E18" s="37"/>
    </row>
    <row r="19" spans="1:8" ht="33.75" customHeight="1" x14ac:dyDescent="0.25">
      <c r="A19" s="35" t="s">
        <v>30</v>
      </c>
      <c r="B19" s="35"/>
      <c r="C19" s="35"/>
      <c r="D19" s="35"/>
      <c r="E19" s="35"/>
    </row>
    <row r="20" spans="1:8" x14ac:dyDescent="0.25">
      <c r="A20" s="35"/>
      <c r="B20" s="35"/>
      <c r="C20" s="35"/>
      <c r="D20" s="35"/>
      <c r="E20" s="35"/>
      <c r="F20" s="2">
        <v>276.5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1" t="s">
        <v>46</v>
      </c>
      <c r="B22" s="9" t="s">
        <v>43</v>
      </c>
      <c r="C22" s="3" t="s">
        <v>4</v>
      </c>
      <c r="D22" s="3">
        <f>10.91</f>
        <v>10.91</v>
      </c>
      <c r="E22" s="8">
        <f>D22*F20*G20</f>
        <v>9049.8450000000012</v>
      </c>
    </row>
    <row r="23" spans="1:8" ht="69" x14ac:dyDescent="0.25">
      <c r="A23" s="7" t="s">
        <v>60</v>
      </c>
      <c r="B23" s="9" t="s">
        <v>61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44</v>
      </c>
      <c r="B24" s="9" t="s">
        <v>24</v>
      </c>
      <c r="C24" s="3" t="s">
        <v>4</v>
      </c>
      <c r="D24" s="3">
        <v>3.3</v>
      </c>
      <c r="E24" s="8">
        <f>D24*F20*3</f>
        <v>2737.35</v>
      </c>
    </row>
    <row r="25" spans="1:8" x14ac:dyDescent="0.25">
      <c r="A25" s="7" t="s">
        <v>34</v>
      </c>
      <c r="B25" s="9" t="s">
        <v>61</v>
      </c>
      <c r="C25" s="3" t="s">
        <v>36</v>
      </c>
      <c r="D25" s="3"/>
      <c r="E25" s="8">
        <v>0</v>
      </c>
    </row>
    <row r="26" spans="1:8" s="14" customFormat="1" x14ac:dyDescent="0.25">
      <c r="A26" s="10" t="s">
        <v>25</v>
      </c>
      <c r="B26" s="11"/>
      <c r="C26" s="12"/>
      <c r="D26" s="12"/>
      <c r="E26" s="13">
        <f>SUM(E22:E25)</f>
        <v>12973.335000000001</v>
      </c>
    </row>
    <row r="28" spans="1:8" ht="29.25" customHeight="1" x14ac:dyDescent="0.25">
      <c r="A28" s="36" t="s">
        <v>62</v>
      </c>
      <c r="B28" s="36"/>
      <c r="C28" s="36"/>
      <c r="D28" s="36"/>
      <c r="E28" s="36"/>
    </row>
    <row r="29" spans="1:8" ht="29.25" customHeight="1" x14ac:dyDescent="0.25">
      <c r="A29" s="37" t="s">
        <v>21</v>
      </c>
      <c r="B29" s="37"/>
      <c r="C29" s="37"/>
      <c r="D29" s="37"/>
      <c r="E29" s="37"/>
    </row>
    <row r="30" spans="1:8" ht="18" customHeight="1" x14ac:dyDescent="0.25">
      <c r="A30" s="37" t="s">
        <v>20</v>
      </c>
      <c r="B30" s="37"/>
      <c r="C30" s="37"/>
      <c r="D30" s="37"/>
      <c r="E30" s="37"/>
      <c r="F30" s="14"/>
      <c r="G30" s="14"/>
      <c r="H30" s="15"/>
    </row>
    <row r="31" spans="1:8" ht="36.75" customHeight="1" x14ac:dyDescent="0.25">
      <c r="A31" s="37" t="s">
        <v>31</v>
      </c>
      <c r="B31" s="37"/>
      <c r="C31" s="37"/>
      <c r="D31" s="37"/>
      <c r="E31" s="37"/>
    </row>
    <row r="32" spans="1:8" x14ac:dyDescent="0.25">
      <c r="A32" s="37" t="s">
        <v>18</v>
      </c>
      <c r="B32" s="37"/>
      <c r="C32" s="37"/>
      <c r="D32" s="37"/>
      <c r="E32" s="37"/>
    </row>
    <row r="33" spans="1:5" x14ac:dyDescent="0.25">
      <c r="A33" s="38" t="s">
        <v>5</v>
      </c>
      <c r="B33" s="38"/>
      <c r="C33" s="38"/>
      <c r="D33" s="38"/>
      <c r="E33" s="38"/>
    </row>
    <row r="34" spans="1:5" x14ac:dyDescent="0.25">
      <c r="A34" s="37" t="s">
        <v>18</v>
      </c>
      <c r="B34" s="37"/>
      <c r="C34" s="37"/>
      <c r="D34" s="37"/>
      <c r="E34" s="37"/>
    </row>
    <row r="35" spans="1:5" x14ac:dyDescent="0.25">
      <c r="A35" s="39" t="s">
        <v>32</v>
      </c>
      <c r="B35" s="39"/>
      <c r="C35" s="39"/>
      <c r="D35" s="39"/>
      <c r="E35" s="39"/>
    </row>
    <row r="36" spans="1:5" x14ac:dyDescent="0.25">
      <c r="B36" s="34" t="s">
        <v>19</v>
      </c>
      <c r="C36" s="34"/>
      <c r="D36" s="34"/>
      <c r="E36" s="6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39" t="s">
        <v>33</v>
      </c>
      <c r="B38" s="39"/>
      <c r="C38" s="39"/>
      <c r="D38" s="39"/>
      <c r="E38" s="39"/>
    </row>
    <row r="39" spans="1:5" x14ac:dyDescent="0.25">
      <c r="B39" s="34" t="s">
        <v>19</v>
      </c>
      <c r="C39" s="34"/>
      <c r="D39" s="34"/>
      <c r="E39" s="6" t="s">
        <v>6</v>
      </c>
    </row>
    <row r="41" spans="1:5" x14ac:dyDescent="0.25">
      <c r="A41" s="2" t="s">
        <v>40</v>
      </c>
    </row>
    <row r="42" spans="1:5" x14ac:dyDescent="0.25">
      <c r="A42" s="14" t="s">
        <v>37</v>
      </c>
    </row>
    <row r="43" spans="1:5" x14ac:dyDescent="0.25">
      <c r="A43" s="2" t="s">
        <v>42</v>
      </c>
      <c r="B43" s="16">
        <f>'1кв'!B50</f>
        <v>17385.334999999999</v>
      </c>
    </row>
    <row r="44" spans="1:5" x14ac:dyDescent="0.25">
      <c r="A44" s="18" t="s">
        <v>45</v>
      </c>
      <c r="B44" s="17"/>
    </row>
    <row r="45" spans="1:5" x14ac:dyDescent="0.25">
      <c r="A45" s="2" t="s">
        <v>38</v>
      </c>
      <c r="B45" s="17">
        <v>13346.56</v>
      </c>
    </row>
    <row r="46" spans="1:5" ht="27.6" x14ac:dyDescent="0.25">
      <c r="A46" s="20" t="s">
        <v>41</v>
      </c>
      <c r="B46" s="17">
        <f>E26</f>
        <v>12973.335000000001</v>
      </c>
    </row>
    <row r="47" spans="1:5" x14ac:dyDescent="0.25">
      <c r="A47" s="14" t="s">
        <v>39</v>
      </c>
      <c r="B47" s="19">
        <f>B43+B45-B46</f>
        <v>17758.559999999998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9" zoomScaleNormal="100" zoomScaleSheetLayoutView="100" workbookViewId="0">
      <selection activeCell="D45" sqref="D45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6640625" style="2" customWidth="1"/>
    <col min="9" max="16384" width="9.109375" style="2"/>
  </cols>
  <sheetData>
    <row r="1" spans="1:5" ht="15.6" x14ac:dyDescent="0.25">
      <c r="A1" s="45" t="s">
        <v>11</v>
      </c>
      <c r="B1" s="45"/>
      <c r="C1" s="45"/>
      <c r="D1" s="45"/>
      <c r="E1" s="45"/>
    </row>
    <row r="2" spans="1:5" ht="39.75" customHeight="1" x14ac:dyDescent="0.3">
      <c r="A2" s="46" t="s">
        <v>12</v>
      </c>
      <c r="B2" s="47"/>
      <c r="C2" s="47"/>
      <c r="D2" s="47"/>
      <c r="E2" s="47"/>
    </row>
    <row r="3" spans="1:5" ht="15.6" x14ac:dyDescent="0.3">
      <c r="A3" s="46" t="s">
        <v>63</v>
      </c>
      <c r="B3" s="46"/>
      <c r="C3" s="46"/>
      <c r="D3" s="46"/>
      <c r="E3" s="46"/>
    </row>
    <row r="4" spans="1:5" s="1" customFormat="1" ht="15.6" x14ac:dyDescent="0.3">
      <c r="A4" s="5" t="s">
        <v>13</v>
      </c>
      <c r="B4" s="24"/>
      <c r="C4" s="24"/>
      <c r="D4" s="48" t="s">
        <v>64</v>
      </c>
      <c r="E4" s="48"/>
    </row>
    <row r="5" spans="1:5" x14ac:dyDescent="0.25">
      <c r="A5" s="31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ht="17.25" customHeight="1" x14ac:dyDescent="0.25">
      <c r="A7" s="44" t="s">
        <v>26</v>
      </c>
      <c r="B7" s="44"/>
      <c r="C7" s="44"/>
      <c r="D7" s="44"/>
      <c r="E7" s="44"/>
    </row>
    <row r="8" spans="1:5" x14ac:dyDescent="0.25">
      <c r="A8" s="40" t="s">
        <v>1</v>
      </c>
      <c r="B8" s="40"/>
      <c r="C8" s="40"/>
      <c r="D8" s="40"/>
      <c r="E8" s="40"/>
    </row>
    <row r="9" spans="1:5" x14ac:dyDescent="0.25">
      <c r="A9" s="37" t="s">
        <v>27</v>
      </c>
      <c r="B9" s="37"/>
      <c r="C9" s="37"/>
      <c r="D9" s="37"/>
      <c r="E9" s="37"/>
    </row>
    <row r="10" spans="1:5" ht="26.25" customHeight="1" x14ac:dyDescent="0.25">
      <c r="A10" s="41" t="s">
        <v>14</v>
      </c>
      <c r="B10" s="42"/>
      <c r="C10" s="42"/>
      <c r="D10" s="42"/>
      <c r="E10" s="42"/>
    </row>
    <row r="11" spans="1:5" ht="30.75" customHeight="1" x14ac:dyDescent="0.25">
      <c r="A11" s="37" t="s">
        <v>28</v>
      </c>
      <c r="B11" s="37"/>
      <c r="C11" s="37"/>
      <c r="D11" s="37"/>
      <c r="E11" s="37"/>
    </row>
    <row r="12" spans="1:5" ht="18.75" customHeight="1" x14ac:dyDescent="0.25">
      <c r="A12" s="40" t="s">
        <v>15</v>
      </c>
      <c r="B12" s="43"/>
      <c r="C12" s="43"/>
      <c r="D12" s="43"/>
      <c r="E12" s="43"/>
    </row>
    <row r="13" spans="1:5" x14ac:dyDescent="0.25">
      <c r="A13" s="37" t="s">
        <v>22</v>
      </c>
      <c r="B13" s="37"/>
      <c r="C13" s="37"/>
      <c r="D13" s="37"/>
      <c r="E13" s="37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23</v>
      </c>
      <c r="B15" s="37"/>
      <c r="C15" s="37"/>
      <c r="D15" s="37"/>
      <c r="E15" s="37"/>
    </row>
    <row r="16" spans="1:5" x14ac:dyDescent="0.25">
      <c r="A16" s="40" t="s">
        <v>16</v>
      </c>
      <c r="B16" s="43"/>
      <c r="C16" s="43"/>
      <c r="D16" s="43"/>
      <c r="E16" s="43"/>
    </row>
    <row r="17" spans="1:8" ht="28.2" customHeight="1" x14ac:dyDescent="0.25">
      <c r="A17" s="37" t="s">
        <v>17</v>
      </c>
      <c r="B17" s="37"/>
      <c r="C17" s="37"/>
      <c r="D17" s="37"/>
      <c r="E17" s="37"/>
    </row>
    <row r="18" spans="1:8" ht="60.6" customHeight="1" x14ac:dyDescent="0.25">
      <c r="A18" s="37" t="s">
        <v>29</v>
      </c>
      <c r="B18" s="37"/>
      <c r="C18" s="37"/>
      <c r="D18" s="37"/>
      <c r="E18" s="37"/>
    </row>
    <row r="19" spans="1:8" ht="33.75" customHeight="1" x14ac:dyDescent="0.25">
      <c r="A19" s="35" t="s">
        <v>30</v>
      </c>
      <c r="B19" s="35"/>
      <c r="C19" s="35"/>
      <c r="D19" s="35"/>
      <c r="E19" s="35"/>
    </row>
    <row r="20" spans="1:8" x14ac:dyDescent="0.25">
      <c r="A20" s="35"/>
      <c r="B20" s="35"/>
      <c r="C20" s="35"/>
      <c r="D20" s="35"/>
      <c r="E20" s="35"/>
      <c r="F20" s="2">
        <v>276.5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1" t="s">
        <v>46</v>
      </c>
      <c r="B22" s="9" t="s">
        <v>43</v>
      </c>
      <c r="C22" s="3" t="s">
        <v>4</v>
      </c>
      <c r="D22" s="3">
        <v>11.52</v>
      </c>
      <c r="E22" s="8">
        <f>D22*F20*G20</f>
        <v>9555.84</v>
      </c>
    </row>
    <row r="23" spans="1:8" ht="69" x14ac:dyDescent="0.25">
      <c r="A23" s="7" t="s">
        <v>60</v>
      </c>
      <c r="B23" s="9" t="s">
        <v>61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44</v>
      </c>
      <c r="B24" s="9" t="s">
        <v>24</v>
      </c>
      <c r="C24" s="3" t="s">
        <v>4</v>
      </c>
      <c r="D24" s="3">
        <v>3.43</v>
      </c>
      <c r="E24" s="8">
        <f>D24*F20*3</f>
        <v>2845.1850000000004</v>
      </c>
    </row>
    <row r="25" spans="1:8" x14ac:dyDescent="0.25">
      <c r="A25" s="7" t="s">
        <v>34</v>
      </c>
      <c r="B25" s="9" t="s">
        <v>61</v>
      </c>
      <c r="C25" s="3" t="s">
        <v>36</v>
      </c>
      <c r="D25" s="3"/>
      <c r="E25" s="8">
        <v>0</v>
      </c>
    </row>
    <row r="26" spans="1:8" s="14" customFormat="1" x14ac:dyDescent="0.25">
      <c r="A26" s="10" t="s">
        <v>25</v>
      </c>
      <c r="B26" s="11"/>
      <c r="C26" s="12"/>
      <c r="D26" s="12"/>
      <c r="E26" s="13">
        <f>SUM(E22:E25)</f>
        <v>13587.165000000001</v>
      </c>
    </row>
    <row r="28" spans="1:8" ht="29.25" customHeight="1" x14ac:dyDescent="0.25">
      <c r="A28" s="36" t="s">
        <v>65</v>
      </c>
      <c r="B28" s="36"/>
      <c r="C28" s="36"/>
      <c r="D28" s="36"/>
      <c r="E28" s="36"/>
    </row>
    <row r="29" spans="1:8" ht="29.25" customHeight="1" x14ac:dyDescent="0.25">
      <c r="A29" s="37" t="s">
        <v>21</v>
      </c>
      <c r="B29" s="37"/>
      <c r="C29" s="37"/>
      <c r="D29" s="37"/>
      <c r="E29" s="37"/>
    </row>
    <row r="30" spans="1:8" ht="18" customHeight="1" x14ac:dyDescent="0.25">
      <c r="A30" s="37" t="s">
        <v>20</v>
      </c>
      <c r="B30" s="37"/>
      <c r="C30" s="37"/>
      <c r="D30" s="37"/>
      <c r="E30" s="37"/>
      <c r="F30" s="14"/>
      <c r="G30" s="14"/>
      <c r="H30" s="15"/>
    </row>
    <row r="31" spans="1:8" ht="36.75" customHeight="1" x14ac:dyDescent="0.25">
      <c r="A31" s="37" t="s">
        <v>31</v>
      </c>
      <c r="B31" s="37"/>
      <c r="C31" s="37"/>
      <c r="D31" s="37"/>
      <c r="E31" s="37"/>
    </row>
    <row r="32" spans="1:8" x14ac:dyDescent="0.25">
      <c r="A32" s="37" t="s">
        <v>18</v>
      </c>
      <c r="B32" s="37"/>
      <c r="C32" s="37"/>
      <c r="D32" s="37"/>
      <c r="E32" s="37"/>
    </row>
    <row r="33" spans="1:5" x14ac:dyDescent="0.25">
      <c r="A33" s="38" t="s">
        <v>5</v>
      </c>
      <c r="B33" s="38"/>
      <c r="C33" s="38"/>
      <c r="D33" s="38"/>
      <c r="E33" s="38"/>
    </row>
    <row r="34" spans="1:5" x14ac:dyDescent="0.25">
      <c r="A34" s="37" t="s">
        <v>18</v>
      </c>
      <c r="B34" s="37"/>
      <c r="C34" s="37"/>
      <c r="D34" s="37"/>
      <c r="E34" s="37"/>
    </row>
    <row r="35" spans="1:5" x14ac:dyDescent="0.25">
      <c r="A35" s="39" t="s">
        <v>32</v>
      </c>
      <c r="B35" s="39"/>
      <c r="C35" s="39"/>
      <c r="D35" s="39"/>
      <c r="E35" s="39"/>
    </row>
    <row r="36" spans="1:5" x14ac:dyDescent="0.25">
      <c r="B36" s="34" t="s">
        <v>19</v>
      </c>
      <c r="C36" s="34"/>
      <c r="D36" s="34"/>
      <c r="E36" s="6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39" t="s">
        <v>33</v>
      </c>
      <c r="B38" s="39"/>
      <c r="C38" s="39"/>
      <c r="D38" s="39"/>
      <c r="E38" s="39"/>
    </row>
    <row r="39" spans="1:5" x14ac:dyDescent="0.25">
      <c r="B39" s="34" t="s">
        <v>19</v>
      </c>
      <c r="C39" s="34"/>
      <c r="D39" s="34"/>
      <c r="E39" s="6" t="s">
        <v>6</v>
      </c>
    </row>
    <row r="41" spans="1:5" x14ac:dyDescent="0.25">
      <c r="A41" s="2" t="s">
        <v>40</v>
      </c>
    </row>
    <row r="42" spans="1:5" x14ac:dyDescent="0.25">
      <c r="A42" s="14" t="s">
        <v>37</v>
      </c>
    </row>
    <row r="43" spans="1:5" x14ac:dyDescent="0.25">
      <c r="A43" s="2" t="s">
        <v>42</v>
      </c>
      <c r="B43" s="16">
        <f>'2кв'!B47</f>
        <v>17758.559999999998</v>
      </c>
    </row>
    <row r="44" spans="1:5" x14ac:dyDescent="0.25">
      <c r="A44" s="18" t="s">
        <v>66</v>
      </c>
      <c r="B44" s="17"/>
    </row>
    <row r="45" spans="1:5" x14ac:dyDescent="0.25">
      <c r="A45" s="2" t="s">
        <v>38</v>
      </c>
      <c r="B45" s="17">
        <v>14293.13</v>
      </c>
    </row>
    <row r="46" spans="1:5" ht="27.6" x14ac:dyDescent="0.25">
      <c r="A46" s="20" t="s">
        <v>41</v>
      </c>
      <c r="B46" s="17">
        <f>E26</f>
        <v>13587.165000000001</v>
      </c>
    </row>
    <row r="47" spans="1:5" x14ac:dyDescent="0.25">
      <c r="A47" s="14" t="s">
        <v>39</v>
      </c>
      <c r="B47" s="19">
        <f>B43+B45-B46</f>
        <v>18464.524999999994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31" zoomScaleNormal="100" zoomScaleSheetLayoutView="100" workbookViewId="0">
      <selection activeCell="B47" sqref="B4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.6640625" style="2" customWidth="1"/>
    <col min="9" max="16384" width="9.109375" style="2"/>
  </cols>
  <sheetData>
    <row r="1" spans="1:5" ht="15.6" x14ac:dyDescent="0.25">
      <c r="A1" s="45" t="s">
        <v>11</v>
      </c>
      <c r="B1" s="45"/>
      <c r="C1" s="45"/>
      <c r="D1" s="45"/>
      <c r="E1" s="45"/>
    </row>
    <row r="2" spans="1:5" ht="39.75" customHeight="1" x14ac:dyDescent="0.3">
      <c r="A2" s="46" t="s">
        <v>12</v>
      </c>
      <c r="B2" s="47"/>
      <c r="C2" s="47"/>
      <c r="D2" s="47"/>
      <c r="E2" s="47"/>
    </row>
    <row r="3" spans="1:5" x14ac:dyDescent="0.25">
      <c r="A3" s="49" t="s">
        <v>67</v>
      </c>
      <c r="B3" s="49"/>
      <c r="C3" s="49"/>
      <c r="D3" s="49"/>
      <c r="E3" s="49"/>
    </row>
    <row r="4" spans="1:5" s="1" customFormat="1" ht="15.6" x14ac:dyDescent="0.3">
      <c r="A4" s="50" t="s">
        <v>13</v>
      </c>
      <c r="B4" s="4"/>
      <c r="C4" s="4"/>
      <c r="D4" s="4"/>
      <c r="E4" s="51" t="s">
        <v>68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ht="17.25" customHeight="1" x14ac:dyDescent="0.25">
      <c r="A7" s="44" t="s">
        <v>26</v>
      </c>
      <c r="B7" s="44"/>
      <c r="C7" s="44"/>
      <c r="D7" s="44"/>
      <c r="E7" s="44"/>
    </row>
    <row r="8" spans="1:5" x14ac:dyDescent="0.25">
      <c r="A8" s="40" t="s">
        <v>1</v>
      </c>
      <c r="B8" s="40"/>
      <c r="C8" s="40"/>
      <c r="D8" s="40"/>
      <c r="E8" s="40"/>
    </row>
    <row r="9" spans="1:5" x14ac:dyDescent="0.25">
      <c r="A9" s="37" t="s">
        <v>27</v>
      </c>
      <c r="B9" s="37"/>
      <c r="C9" s="37"/>
      <c r="D9" s="37"/>
      <c r="E9" s="37"/>
    </row>
    <row r="10" spans="1:5" ht="26.25" customHeight="1" x14ac:dyDescent="0.25">
      <c r="A10" s="41" t="s">
        <v>14</v>
      </c>
      <c r="B10" s="42"/>
      <c r="C10" s="42"/>
      <c r="D10" s="42"/>
      <c r="E10" s="42"/>
    </row>
    <row r="11" spans="1:5" ht="30.75" customHeight="1" x14ac:dyDescent="0.25">
      <c r="A11" s="37" t="s">
        <v>28</v>
      </c>
      <c r="B11" s="37"/>
      <c r="C11" s="37"/>
      <c r="D11" s="37"/>
      <c r="E11" s="37"/>
    </row>
    <row r="12" spans="1:5" ht="18.75" customHeight="1" x14ac:dyDescent="0.25">
      <c r="A12" s="40" t="s">
        <v>15</v>
      </c>
      <c r="B12" s="43"/>
      <c r="C12" s="43"/>
      <c r="D12" s="43"/>
      <c r="E12" s="43"/>
    </row>
    <row r="13" spans="1:5" x14ac:dyDescent="0.25">
      <c r="A13" s="37" t="s">
        <v>22</v>
      </c>
      <c r="B13" s="37"/>
      <c r="C13" s="37"/>
      <c r="D13" s="37"/>
      <c r="E13" s="37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23</v>
      </c>
      <c r="B15" s="37"/>
      <c r="C15" s="37"/>
      <c r="D15" s="37"/>
      <c r="E15" s="37"/>
    </row>
    <row r="16" spans="1:5" x14ac:dyDescent="0.25">
      <c r="A16" s="40" t="s">
        <v>16</v>
      </c>
      <c r="B16" s="43"/>
      <c r="C16" s="43"/>
      <c r="D16" s="43"/>
      <c r="E16" s="43"/>
    </row>
    <row r="17" spans="1:8" ht="28.2" customHeight="1" x14ac:dyDescent="0.25">
      <c r="A17" s="37" t="s">
        <v>17</v>
      </c>
      <c r="B17" s="37"/>
      <c r="C17" s="37"/>
      <c r="D17" s="37"/>
      <c r="E17" s="37"/>
    </row>
    <row r="18" spans="1:8" ht="60.6" customHeight="1" x14ac:dyDescent="0.25">
      <c r="A18" s="37" t="s">
        <v>29</v>
      </c>
      <c r="B18" s="37"/>
      <c r="C18" s="37"/>
      <c r="D18" s="37"/>
      <c r="E18" s="37"/>
    </row>
    <row r="19" spans="1:8" ht="33.75" customHeight="1" x14ac:dyDescent="0.25">
      <c r="A19" s="35" t="s">
        <v>30</v>
      </c>
      <c r="B19" s="35"/>
      <c r="C19" s="35"/>
      <c r="D19" s="35"/>
      <c r="E19" s="35"/>
    </row>
    <row r="20" spans="1:8" x14ac:dyDescent="0.25">
      <c r="A20" s="35"/>
      <c r="B20" s="35"/>
      <c r="C20" s="35"/>
      <c r="D20" s="35"/>
      <c r="E20" s="35"/>
      <c r="F20" s="2">
        <v>276.5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1" t="s">
        <v>46</v>
      </c>
      <c r="B22" s="9" t="s">
        <v>43</v>
      </c>
      <c r="C22" s="3" t="s">
        <v>4</v>
      </c>
      <c r="D22" s="3">
        <v>11.52</v>
      </c>
      <c r="E22" s="8">
        <f>D22*F20*G20</f>
        <v>9555.84</v>
      </c>
    </row>
    <row r="23" spans="1:8" ht="69" x14ac:dyDescent="0.25">
      <c r="A23" s="7" t="s">
        <v>60</v>
      </c>
      <c r="B23" s="9" t="s">
        <v>90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44</v>
      </c>
      <c r="B24" s="9" t="s">
        <v>24</v>
      </c>
      <c r="C24" s="3" t="s">
        <v>4</v>
      </c>
      <c r="D24" s="3">
        <v>3.43</v>
      </c>
      <c r="E24" s="8">
        <f>D24*F20*3</f>
        <v>2845.1850000000004</v>
      </c>
    </row>
    <row r="25" spans="1:8" x14ac:dyDescent="0.25">
      <c r="A25" s="7" t="s">
        <v>34</v>
      </c>
      <c r="B25" s="9" t="s">
        <v>90</v>
      </c>
      <c r="C25" s="3" t="s">
        <v>36</v>
      </c>
      <c r="D25" s="3"/>
      <c r="E25" s="8">
        <v>0</v>
      </c>
    </row>
    <row r="26" spans="1:8" s="14" customFormat="1" x14ac:dyDescent="0.25">
      <c r="A26" s="10" t="s">
        <v>25</v>
      </c>
      <c r="B26" s="11"/>
      <c r="C26" s="12"/>
      <c r="D26" s="12"/>
      <c r="E26" s="13">
        <f>SUM(E22:E25)</f>
        <v>13587.165000000001</v>
      </c>
    </row>
    <row r="28" spans="1:8" ht="29.25" customHeight="1" x14ac:dyDescent="0.25">
      <c r="A28" s="36" t="s">
        <v>91</v>
      </c>
      <c r="B28" s="36"/>
      <c r="C28" s="36"/>
      <c r="D28" s="36"/>
      <c r="E28" s="36"/>
    </row>
    <row r="29" spans="1:8" ht="29.25" customHeight="1" x14ac:dyDescent="0.25">
      <c r="A29" s="37" t="s">
        <v>21</v>
      </c>
      <c r="B29" s="37"/>
      <c r="C29" s="37"/>
      <c r="D29" s="37"/>
      <c r="E29" s="37"/>
    </row>
    <row r="30" spans="1:8" ht="18" customHeight="1" x14ac:dyDescent="0.25">
      <c r="A30" s="37" t="s">
        <v>20</v>
      </c>
      <c r="B30" s="37"/>
      <c r="C30" s="37"/>
      <c r="D30" s="37"/>
      <c r="E30" s="37"/>
      <c r="F30" s="14"/>
      <c r="G30" s="14"/>
      <c r="H30" s="15"/>
    </row>
    <row r="31" spans="1:8" ht="36.75" customHeight="1" x14ac:dyDescent="0.25">
      <c r="A31" s="37" t="s">
        <v>31</v>
      </c>
      <c r="B31" s="37"/>
      <c r="C31" s="37"/>
      <c r="D31" s="37"/>
      <c r="E31" s="37"/>
    </row>
    <row r="32" spans="1:8" x14ac:dyDescent="0.25">
      <c r="A32" s="37" t="s">
        <v>18</v>
      </c>
      <c r="B32" s="37"/>
      <c r="C32" s="37"/>
      <c r="D32" s="37"/>
      <c r="E32" s="37"/>
    </row>
    <row r="33" spans="1:5" x14ac:dyDescent="0.25">
      <c r="A33" s="38" t="s">
        <v>5</v>
      </c>
      <c r="B33" s="38"/>
      <c r="C33" s="38"/>
      <c r="D33" s="38"/>
      <c r="E33" s="38"/>
    </row>
    <row r="34" spans="1:5" x14ac:dyDescent="0.25">
      <c r="A34" s="37" t="s">
        <v>18</v>
      </c>
      <c r="B34" s="37"/>
      <c r="C34" s="37"/>
      <c r="D34" s="37"/>
      <c r="E34" s="37"/>
    </row>
    <row r="35" spans="1:5" x14ac:dyDescent="0.25">
      <c r="A35" s="39" t="s">
        <v>32</v>
      </c>
      <c r="B35" s="39"/>
      <c r="C35" s="39"/>
      <c r="D35" s="39"/>
      <c r="E35" s="39"/>
    </row>
    <row r="36" spans="1:5" x14ac:dyDescent="0.25">
      <c r="B36" s="34" t="s">
        <v>19</v>
      </c>
      <c r="C36" s="34"/>
      <c r="D36" s="34"/>
      <c r="E36" s="6" t="s">
        <v>6</v>
      </c>
    </row>
    <row r="37" spans="1:5" x14ac:dyDescent="0.25">
      <c r="A37" s="32"/>
      <c r="B37" s="32"/>
      <c r="C37" s="32"/>
      <c r="D37" s="32"/>
      <c r="E37" s="32"/>
    </row>
    <row r="38" spans="1:5" x14ac:dyDescent="0.25">
      <c r="A38" s="39" t="s">
        <v>33</v>
      </c>
      <c r="B38" s="39"/>
      <c r="C38" s="39"/>
      <c r="D38" s="39"/>
      <c r="E38" s="39"/>
    </row>
    <row r="39" spans="1:5" x14ac:dyDescent="0.25">
      <c r="B39" s="34" t="s">
        <v>19</v>
      </c>
      <c r="C39" s="34"/>
      <c r="D39" s="34"/>
      <c r="E39" s="6" t="s">
        <v>6</v>
      </c>
    </row>
    <row r="41" spans="1:5" x14ac:dyDescent="0.25">
      <c r="A41" s="2" t="s">
        <v>40</v>
      </c>
    </row>
    <row r="42" spans="1:5" x14ac:dyDescent="0.25">
      <c r="A42" s="14" t="s">
        <v>37</v>
      </c>
    </row>
    <row r="43" spans="1:5" x14ac:dyDescent="0.25">
      <c r="A43" s="2" t="s">
        <v>42</v>
      </c>
      <c r="B43" s="16">
        <f>'3кв'!B47</f>
        <v>18464.524999999994</v>
      </c>
    </row>
    <row r="44" spans="1:5" x14ac:dyDescent="0.25">
      <c r="A44" s="18" t="s">
        <v>66</v>
      </c>
      <c r="B44" s="17"/>
    </row>
    <row r="45" spans="1:5" x14ac:dyDescent="0.25">
      <c r="A45" s="2" t="s">
        <v>38</v>
      </c>
      <c r="B45" s="17">
        <v>13976.13</v>
      </c>
    </row>
    <row r="46" spans="1:5" ht="27.6" x14ac:dyDescent="0.25">
      <c r="A46" s="20" t="s">
        <v>41</v>
      </c>
      <c r="B46" s="17">
        <f>E26</f>
        <v>13587.165000000001</v>
      </c>
    </row>
    <row r="47" spans="1:5" x14ac:dyDescent="0.25">
      <c r="A47" s="14" t="s">
        <v>39</v>
      </c>
      <c r="B47" s="19">
        <f>B43+B45-B46</f>
        <v>18853.489999999991</v>
      </c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7" zoomScaleNormal="100" zoomScaleSheetLayoutView="100" workbookViewId="0">
      <selection activeCell="B23" sqref="B23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52" t="s">
        <v>69</v>
      </c>
      <c r="B1" s="52"/>
      <c r="C1" s="52"/>
      <c r="D1" s="53"/>
    </row>
    <row r="2" spans="1:5" ht="15.6" x14ac:dyDescent="0.3">
      <c r="A2" s="54" t="s">
        <v>70</v>
      </c>
      <c r="B2" s="54"/>
      <c r="C2" s="54"/>
      <c r="D2" s="1"/>
    </row>
    <row r="3" spans="1:5" ht="15.6" x14ac:dyDescent="0.3">
      <c r="A3" s="54" t="s">
        <v>71</v>
      </c>
      <c r="B3" s="54"/>
      <c r="C3" s="54"/>
      <c r="D3" s="1"/>
    </row>
    <row r="4" spans="1:5" ht="15.6" x14ac:dyDescent="0.3">
      <c r="A4" s="52" t="s">
        <v>87</v>
      </c>
      <c r="B4" s="52"/>
      <c r="C4" s="52"/>
      <c r="D4" s="53"/>
    </row>
    <row r="5" spans="1:5" ht="15.6" x14ac:dyDescent="0.3">
      <c r="A5" s="55"/>
      <c r="B5" s="55"/>
      <c r="C5" s="55"/>
      <c r="D5" s="1"/>
    </row>
    <row r="6" spans="1:5" ht="15.6" x14ac:dyDescent="0.3">
      <c r="A6" s="1"/>
      <c r="B6" s="56" t="s">
        <v>72</v>
      </c>
      <c r="C6" s="57">
        <f>'1кв'!B46</f>
        <v>33650.03</v>
      </c>
      <c r="D6" s="58"/>
    </row>
    <row r="7" spans="1:5" ht="15.6" x14ac:dyDescent="0.3">
      <c r="A7" s="1"/>
      <c r="B7" s="56" t="s">
        <v>88</v>
      </c>
      <c r="C7" s="57"/>
      <c r="D7" s="58"/>
    </row>
    <row r="8" spans="1:5" ht="15.6" x14ac:dyDescent="0.3">
      <c r="A8" s="59" t="s">
        <v>73</v>
      </c>
      <c r="B8" s="56" t="s">
        <v>74</v>
      </c>
      <c r="C8" s="60">
        <f>'1кв'!B48+'2кв'!B45+'3кв'!B45+'4кв'!B45</f>
        <v>54465.459999999992</v>
      </c>
      <c r="D8" s="61"/>
    </row>
    <row r="9" spans="1:5" ht="15.6" x14ac:dyDescent="0.3">
      <c r="A9" s="24"/>
      <c r="B9" s="56" t="s">
        <v>75</v>
      </c>
      <c r="C9" s="62">
        <f>SUM(C8:C8)</f>
        <v>54465.459999999992</v>
      </c>
      <c r="D9" s="58"/>
    </row>
    <row r="10" spans="1:5" ht="15.6" x14ac:dyDescent="0.3">
      <c r="A10" s="1"/>
      <c r="B10" s="63"/>
      <c r="C10" s="63"/>
      <c r="D10" s="64"/>
    </row>
    <row r="11" spans="1:5" ht="15.6" x14ac:dyDescent="0.3">
      <c r="A11" s="1" t="s">
        <v>76</v>
      </c>
      <c r="B11" s="65" t="s">
        <v>77</v>
      </c>
      <c r="C11" s="66">
        <f>'1кв'!E22+'2кв'!E22+'3кв'!E22+'4кв'!E22</f>
        <v>37211.370000000003</v>
      </c>
      <c r="D11" s="64"/>
    </row>
    <row r="12" spans="1:5" ht="15.6" x14ac:dyDescent="0.3">
      <c r="A12" s="1"/>
      <c r="B12" s="7" t="s">
        <v>44</v>
      </c>
      <c r="C12" s="66">
        <f>'1кв'!E23+'2кв'!E23+'3кв'!E23+'4кв'!E23</f>
        <v>3645.06</v>
      </c>
      <c r="D12" s="64"/>
      <c r="E12" s="67"/>
    </row>
    <row r="13" spans="1:5" ht="41.4" x14ac:dyDescent="0.3">
      <c r="B13" s="7" t="s">
        <v>60</v>
      </c>
      <c r="C13" s="66">
        <f>'1кв'!E24+'2кв'!E24+'3кв'!E24+'4кв'!E24</f>
        <v>11165.07</v>
      </c>
      <c r="D13" s="64"/>
    </row>
    <row r="14" spans="1:5" ht="15.6" x14ac:dyDescent="0.3">
      <c r="A14" s="1"/>
      <c r="B14" s="7" t="s">
        <v>34</v>
      </c>
      <c r="C14" s="66">
        <f>'1кв'!E25+'2кв'!E25+'3кв'!E25+'4кв'!E25</f>
        <v>0</v>
      </c>
      <c r="D14" s="64"/>
    </row>
    <row r="15" spans="1:5" ht="15.6" x14ac:dyDescent="0.3">
      <c r="A15" s="1"/>
      <c r="B15" s="68" t="s">
        <v>89</v>
      </c>
      <c r="C15" s="69">
        <f>2*197.1</f>
        <v>394.2</v>
      </c>
      <c r="D15" s="64"/>
    </row>
    <row r="16" spans="1:5" ht="15.6" x14ac:dyDescent="0.3">
      <c r="A16" s="1"/>
      <c r="B16" s="70" t="s">
        <v>78</v>
      </c>
      <c r="C16" s="69">
        <f>SUM(C17:C18)</f>
        <v>16846.3</v>
      </c>
      <c r="D16" s="64"/>
    </row>
    <row r="17" spans="1:5" ht="15.6" x14ac:dyDescent="0.3">
      <c r="A17" s="1"/>
      <c r="B17" s="7" t="s">
        <v>51</v>
      </c>
      <c r="C17" s="8">
        <v>11000</v>
      </c>
      <c r="D17" s="64"/>
    </row>
    <row r="18" spans="1:5" ht="15.6" x14ac:dyDescent="0.3">
      <c r="A18" s="1"/>
      <c r="B18" s="28" t="s">
        <v>52</v>
      </c>
      <c r="C18" s="8">
        <v>5846.3</v>
      </c>
      <c r="D18" s="64"/>
    </row>
    <row r="19" spans="1:5" ht="15.6" x14ac:dyDescent="0.3">
      <c r="A19" s="1"/>
      <c r="B19" s="71" t="s">
        <v>79</v>
      </c>
      <c r="C19" s="72">
        <f>SUM(C11:C16)</f>
        <v>69262</v>
      </c>
      <c r="D19" s="64"/>
      <c r="E19" s="67"/>
    </row>
    <row r="20" spans="1:5" ht="15.6" x14ac:dyDescent="0.3">
      <c r="A20" s="1"/>
      <c r="B20" s="73" t="s">
        <v>80</v>
      </c>
      <c r="C20" s="72">
        <f>C6+C9-C19</f>
        <v>18853.489999999991</v>
      </c>
      <c r="D20" s="64"/>
    </row>
    <row r="21" spans="1:5" ht="15.6" x14ac:dyDescent="0.3">
      <c r="A21" s="1"/>
      <c r="B21" s="59"/>
      <c r="C21" s="59"/>
      <c r="D21" s="64"/>
    </row>
    <row r="22" spans="1:5" ht="15.6" x14ac:dyDescent="0.3">
      <c r="A22" s="1"/>
      <c r="B22" s="59"/>
      <c r="C22" s="59"/>
      <c r="D22" s="64"/>
    </row>
    <row r="23" spans="1:5" ht="15.6" x14ac:dyDescent="0.3">
      <c r="A23" s="1"/>
      <c r="B23" s="59"/>
      <c r="C23" s="59"/>
      <c r="D23" s="64"/>
    </row>
    <row r="24" spans="1:5" ht="15.6" x14ac:dyDescent="0.3">
      <c r="A24" s="59" t="s">
        <v>81</v>
      </c>
      <c r="C24" s="59"/>
      <c r="D24" s="64"/>
    </row>
    <row r="25" spans="1:5" ht="15.6" x14ac:dyDescent="0.3">
      <c r="A25" s="1"/>
      <c r="B25" s="59"/>
      <c r="C25" s="59"/>
      <c r="D25" s="64"/>
    </row>
    <row r="26" spans="1:5" ht="15.6" x14ac:dyDescent="0.3">
      <c r="A26" s="1"/>
      <c r="B26" s="59"/>
      <c r="C26" s="59"/>
      <c r="D26" s="64"/>
    </row>
    <row r="27" spans="1:5" ht="15.6" x14ac:dyDescent="0.3">
      <c r="A27" s="1" t="s">
        <v>82</v>
      </c>
      <c r="B27" s="59" t="s">
        <v>83</v>
      </c>
      <c r="C27" s="59"/>
      <c r="D27" s="64"/>
    </row>
    <row r="28" spans="1:5" ht="15.6" x14ac:dyDescent="0.3">
      <c r="A28" s="1"/>
      <c r="B28" s="59" t="s">
        <v>84</v>
      </c>
      <c r="C28" s="59"/>
      <c r="D28" s="64"/>
    </row>
    <row r="29" spans="1:5" ht="15.6" x14ac:dyDescent="0.3">
      <c r="A29" s="1"/>
      <c r="B29" s="59" t="s">
        <v>85</v>
      </c>
      <c r="C29" s="59"/>
      <c r="D29" s="64"/>
    </row>
    <row r="30" spans="1:5" ht="15.6" x14ac:dyDescent="0.3">
      <c r="A30" s="1"/>
      <c r="B30" s="59"/>
      <c r="C30" s="59"/>
      <c r="D30" s="64"/>
    </row>
    <row r="31" spans="1:5" ht="15.6" x14ac:dyDescent="0.3">
      <c r="A31" s="1"/>
      <c r="B31" s="59"/>
      <c r="C31" s="59"/>
      <c r="D31" s="64"/>
    </row>
    <row r="32" spans="1:5" ht="15.6" x14ac:dyDescent="0.3">
      <c r="A32" s="55" t="s">
        <v>86</v>
      </c>
      <c r="B32" s="55"/>
      <c r="C32" s="55"/>
      <c r="D32" s="64"/>
    </row>
    <row r="33" spans="1:4" ht="15.6" x14ac:dyDescent="0.3">
      <c r="A33" s="1"/>
      <c r="B33" s="59"/>
      <c r="C33" s="59"/>
      <c r="D33" s="64"/>
    </row>
    <row r="34" spans="1:4" ht="15.6" x14ac:dyDescent="0.3">
      <c r="A34" s="1"/>
      <c r="B34" s="59"/>
      <c r="C34" s="59"/>
      <c r="D34" s="64"/>
    </row>
    <row r="35" spans="1:4" ht="15.6" x14ac:dyDescent="0.3">
      <c r="A35" s="1"/>
      <c r="B35" s="59"/>
      <c r="C35" s="59"/>
      <c r="D35" s="64"/>
    </row>
    <row r="36" spans="1:4" ht="15.6" x14ac:dyDescent="0.3">
      <c r="A36" s="1"/>
      <c r="B36" s="59"/>
      <c r="C36" s="59"/>
      <c r="D36" s="64"/>
    </row>
  </sheetData>
  <mergeCells count="7">
    <mergeCell ref="A32:C32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2021-03-05T11:33:28Z</dcterms:modified>
</cp:coreProperties>
</file>