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2" i="18" l="1"/>
  <c r="C13" i="18"/>
  <c r="C14" i="18"/>
  <c r="C11" i="18"/>
  <c r="C8" i="18"/>
  <c r="C9" i="18" s="1"/>
  <c r="C6" i="18"/>
  <c r="C16" i="18"/>
  <c r="B45" i="17"/>
  <c r="C18" i="18" l="1"/>
  <c r="C19" i="18" s="1"/>
  <c r="E24" i="17"/>
  <c r="E23" i="17"/>
  <c r="E27" i="17" s="1"/>
  <c r="B48" i="17" s="1"/>
  <c r="E22" i="17"/>
  <c r="B49" i="17" l="1"/>
  <c r="E24" i="16"/>
  <c r="E23" i="16"/>
  <c r="E22" i="16"/>
  <c r="E27" i="16" l="1"/>
  <c r="B48" i="16" s="1"/>
  <c r="E24" i="15"/>
  <c r="E23" i="15"/>
  <c r="E22" i="15"/>
  <c r="E27" i="15" s="1"/>
  <c r="B48" i="15" s="1"/>
  <c r="D22" i="15"/>
  <c r="E23" i="14" l="1"/>
  <c r="D22" i="14"/>
  <c r="E22" i="14" s="1"/>
  <c r="B48" i="14" l="1"/>
  <c r="E27" i="14"/>
  <c r="B49" i="14"/>
  <c r="B45" i="15" s="1"/>
  <c r="B49" i="15" s="1"/>
  <c r="B45" i="16" s="1"/>
  <c r="B49" i="16" s="1"/>
</calcChain>
</file>

<file path=xl/sharedStrings.xml><?xml version="1.0" encoding="utf-8"?>
<sst xmlns="http://schemas.openxmlformats.org/spreadsheetml/2006/main" count="256" uniqueCount="88">
  <si>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</si>
  <si>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</si>
  <si>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</si>
  <si>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</si>
  <si>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</si>
  <si>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</si>
  <si>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</si>
  <si>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</si>
  <si>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</si>
  <si>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</si>
  <si>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</si>
  <si>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</si>
  <si>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</si>
  <si>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</si>
  <si>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</si>
  <si>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</si>
  <si>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</si>
  <si>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</si>
  <si>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</si>
  <si>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</si>
  <si>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</si>
  <si>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</si>
  <si>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</si>
  <si>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</si>
  <si>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</si>
  <si>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</si>
  <si>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30.04.2013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</si>
  <si>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</si>
  <si>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</si>
  <si>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Кальченко Николая Васильевича</t>
    </r>
  </si>
  <si>
    <t>Исполнитель - ООО ЖКХ "Локомотив", в лице директора  Шевченко Г. А.</t>
  </si>
  <si>
    <t>Заказчик - Собственники МКД, в лице председателя совета МКД Кальченко Н.В.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</si>
  <si>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</si>
  <si>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</si>
  <si>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</si>
  <si>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</si>
  <si>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</si>
  <si>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</si>
  <si>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</si>
  <si>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</si>
  <si>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- 200,9</t>
  </si>
  <si>
    <t>Расходы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</si>
  <si>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</si>
  <si>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</si>
  <si>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</si>
  <si>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 xml:space="preserve">Общехозяйственные расходы </t>
  </si>
  <si>
    <t>за 1 квартал 2020г.</t>
  </si>
  <si>
    <t>"31" 03 2020 г.</t>
  </si>
  <si>
    <t>с 26.03 по 31.03</t>
  </si>
  <si>
    <t xml:space="preserve">Обработка входов хлорсодержащими растворами  </t>
  </si>
  <si>
    <t>Испытание электрических сетей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</si>
  <si>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семнадцать тысяч семьсот двадцать два рубля 37 копеек</t>
    </r>
  </si>
  <si>
    <t>Предъявлено населению 8622,33</t>
  </si>
  <si>
    <t>за 2 квартал 2020г.</t>
  </si>
  <si>
    <t>"30" 06 2020 г.</t>
  </si>
  <si>
    <t>2 квартал</t>
  </si>
  <si>
    <t>Предъявлено населению 8618,61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</si>
  <si>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 тысяч девятьсот восемьдесят четыре рубля 43 копейки</t>
    </r>
  </si>
  <si>
    <t>за 3 квартал 2020г.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</si>
  <si>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</si>
  <si>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</si>
  <si>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двести тридцать четыре рубля 45 копеек</t>
    </r>
  </si>
  <si>
    <t>за 4 квартал 2020 года</t>
  </si>
  <si>
    <t>"31" 12 2020 г.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</si>
  <si>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</si>
  <si>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</si>
  <si>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</si>
  <si>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</si>
  <si>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</si>
  <si>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</si>
  <si>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</si>
  <si>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</si>
  <si>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</si>
  <si>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</si>
  <si>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</si>
  <si>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</si>
  <si>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</si>
  <si>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</si>
  <si>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</si>
  <si>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</si>
  <si>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</si>
  <si>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</si>
  <si>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</si>
  <si>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</si>
  <si>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ул.Пролетарская,166</t>
  </si>
  <si>
    <t>Начислено всего 34478,16</t>
  </si>
  <si>
    <t>Непредвиденные работы 0ч/ч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</si>
  <si>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двести тридцать четыре рубля 45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</si>
</sst>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0" applyNumberFormat="1" applyFont="1" applyAlignment="1">
      <alignment wrapText="1"/>
    </xf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 applyAlignment="1">
      <alignment wrapText="1"/>
    </xf>
    <xf numFmtId="0" fontId="4" fillId="0" borderId="0" xfId="0" applyFont="1" applyAlignment="1"/>
    <xf numFmtId="0" fontId="13" fillId="0" borderId="0" xfId="0" applyFont="1"/>
    <xf numFmtId="164" fontId="8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5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2.44140625" style="23" customWidth="1"/>
    <col min="2" max="2" width="20.33203125" style="23" customWidth="1"/>
    <col min="3" max="3" width="13" style="23" customWidth="1"/>
    <col min="4" max="4" width="16.109375" style="23" customWidth="1"/>
    <col min="5" max="5" width="14.109375" style="23" customWidth="1"/>
    <col min="6" max="7" width="9.109375" style="23"/>
    <col min="8" max="8" width="16" style="23" customWidth="1"/>
    <col min="9" max="16384" width="9.109375" style="23"/>
  </cols>
  <sheetData>
    <row r="1" spans="1:5" ht="15.6" x14ac:dyDescent="0.25">
      <c r="A1" s="41" t="s">
        <v>11</v>
      </c>
      <c r="B1" s="41"/>
      <c r="C1" s="41"/>
      <c r="D1" s="41"/>
      <c r="E1" s="41"/>
    </row>
    <row r="2" spans="1:5" ht="37.5" customHeight="1" x14ac:dyDescent="0.3">
      <c r="A2" s="42" t="s">
        <v>12</v>
      </c>
      <c r="B2" s="42"/>
      <c r="C2" s="42"/>
      <c r="D2" s="42"/>
      <c r="E2" s="42"/>
    </row>
    <row r="3" spans="1:5" ht="15.6" x14ac:dyDescent="0.3">
      <c r="A3" s="42" t="s">
        <v>46</v>
      </c>
      <c r="B3" s="42"/>
      <c r="C3" s="42"/>
      <c r="D3" s="42"/>
      <c r="E3" s="42"/>
    </row>
    <row r="4" spans="1:5" s="13" customFormat="1" ht="15.6" x14ac:dyDescent="0.3">
      <c r="A4" s="3" t="s">
        <v>13</v>
      </c>
      <c r="B4" s="27"/>
      <c r="C4" s="27"/>
      <c r="D4" s="43" t="s">
        <v>47</v>
      </c>
      <c r="E4" s="43"/>
    </row>
    <row r="5" spans="1:5" x14ac:dyDescent="0.25">
      <c r="A5" s="25"/>
      <c r="B5" s="25"/>
      <c r="C5" s="25"/>
      <c r="D5" s="25"/>
      <c r="E5" s="25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40" t="s">
        <v>29</v>
      </c>
      <c r="B9" s="40"/>
      <c r="C9" s="40"/>
      <c r="D9" s="40"/>
      <c r="E9" s="40"/>
    </row>
    <row r="10" spans="1:5" ht="24.75" customHeight="1" x14ac:dyDescent="0.25">
      <c r="A10" s="45" t="s">
        <v>36</v>
      </c>
      <c r="B10" s="46"/>
      <c r="C10" s="46"/>
      <c r="D10" s="46"/>
      <c r="E10" s="46"/>
    </row>
    <row r="11" spans="1:5" ht="31.5" customHeight="1" x14ac:dyDescent="0.25">
      <c r="A11" s="40" t="s">
        <v>26</v>
      </c>
      <c r="B11" s="40"/>
      <c r="C11" s="40"/>
      <c r="D11" s="40"/>
      <c r="E11" s="40"/>
    </row>
    <row r="12" spans="1:5" ht="20.25" customHeight="1" x14ac:dyDescent="0.25">
      <c r="A12" s="38" t="s">
        <v>14</v>
      </c>
      <c r="B12" s="39"/>
      <c r="C12" s="39"/>
      <c r="D12" s="39"/>
      <c r="E12" s="39"/>
    </row>
    <row r="13" spans="1:5" ht="18" customHeight="1" x14ac:dyDescent="0.25">
      <c r="A13" s="40" t="s">
        <v>21</v>
      </c>
      <c r="B13" s="40"/>
      <c r="C13" s="40"/>
      <c r="D13" s="40"/>
      <c r="E13" s="40"/>
    </row>
    <row r="14" spans="1:5" x14ac:dyDescent="0.25">
      <c r="A14" s="38" t="s">
        <v>2</v>
      </c>
      <c r="B14" s="39"/>
      <c r="C14" s="39"/>
      <c r="D14" s="39"/>
      <c r="E14" s="39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38" t="s">
        <v>15</v>
      </c>
      <c r="B16" s="39"/>
      <c r="C16" s="39"/>
      <c r="D16" s="39"/>
      <c r="E16" s="39"/>
    </row>
    <row r="17" spans="1:8" ht="29.25" customHeight="1" x14ac:dyDescent="0.25">
      <c r="A17" s="40" t="s">
        <v>16</v>
      </c>
      <c r="B17" s="40"/>
      <c r="C17" s="40"/>
      <c r="D17" s="40"/>
      <c r="E17" s="40"/>
    </row>
    <row r="18" spans="1:8" ht="63.75" customHeight="1" x14ac:dyDescent="0.25">
      <c r="A18" s="40" t="s">
        <v>27</v>
      </c>
      <c r="B18" s="40"/>
      <c r="C18" s="40"/>
      <c r="D18" s="40"/>
      <c r="E18" s="40"/>
    </row>
    <row r="19" spans="1:8" ht="28.5" customHeight="1" x14ac:dyDescent="0.25">
      <c r="A19" s="47" t="s">
        <v>28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3">
        <v>200.9</v>
      </c>
      <c r="G20" s="23">
        <v>3</v>
      </c>
    </row>
    <row r="21" spans="1:8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55.2" x14ac:dyDescent="0.25">
      <c r="A22" s="22" t="s">
        <v>43</v>
      </c>
      <c r="B22" s="7" t="s">
        <v>44</v>
      </c>
      <c r="C22" s="2" t="s">
        <v>4</v>
      </c>
      <c r="D22" s="2">
        <f>7.71</f>
        <v>7.71</v>
      </c>
      <c r="E22" s="6">
        <f>D22*F20*G20</f>
        <v>4646.817</v>
      </c>
    </row>
    <row r="23" spans="1:8" x14ac:dyDescent="0.25">
      <c r="A23" s="5" t="s">
        <v>45</v>
      </c>
      <c r="B23" s="7" t="s">
        <v>23</v>
      </c>
      <c r="C23" s="2" t="s">
        <v>4</v>
      </c>
      <c r="D23" s="2">
        <v>3.3</v>
      </c>
      <c r="E23" s="6">
        <f>D23*F20*3</f>
        <v>1988.91</v>
      </c>
    </row>
    <row r="24" spans="1:8" s="26" customFormat="1" ht="27.6" x14ac:dyDescent="0.25">
      <c r="A24" s="5" t="s">
        <v>49</v>
      </c>
      <c r="B24" s="31" t="s">
        <v>48</v>
      </c>
      <c r="C24" s="2" t="s">
        <v>4</v>
      </c>
      <c r="D24" s="2"/>
      <c r="E24" s="6">
        <v>86.64</v>
      </c>
    </row>
    <row r="25" spans="1:8" x14ac:dyDescent="0.25">
      <c r="A25" s="5" t="s">
        <v>33</v>
      </c>
      <c r="B25" s="7" t="s">
        <v>34</v>
      </c>
      <c r="C25" s="2" t="s">
        <v>35</v>
      </c>
      <c r="D25" s="2"/>
      <c r="E25" s="6">
        <v>0</v>
      </c>
    </row>
    <row r="26" spans="1:8" s="26" customFormat="1" x14ac:dyDescent="0.25">
      <c r="A26" s="5" t="s">
        <v>50</v>
      </c>
      <c r="B26" s="7" t="s">
        <v>34</v>
      </c>
      <c r="C26" s="2" t="s">
        <v>35</v>
      </c>
      <c r="D26" s="2"/>
      <c r="E26" s="6">
        <v>11000</v>
      </c>
    </row>
    <row r="27" spans="1:8" s="14" customFormat="1" x14ac:dyDescent="0.25">
      <c r="A27" s="8" t="s">
        <v>24</v>
      </c>
      <c r="B27" s="9"/>
      <c r="C27" s="10"/>
      <c r="D27" s="10"/>
      <c r="E27" s="11">
        <f>SUM(E22:E26)</f>
        <v>17722.366999999998</v>
      </c>
    </row>
    <row r="29" spans="1:8" ht="40.5" customHeight="1" x14ac:dyDescent="0.25">
      <c r="A29" s="48" t="s">
        <v>51</v>
      </c>
      <c r="B29" s="48"/>
      <c r="C29" s="48"/>
      <c r="D29" s="48"/>
      <c r="E29" s="48"/>
      <c r="F29" s="40"/>
      <c r="G29" s="40"/>
    </row>
    <row r="30" spans="1:8" ht="30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34.5" customHeight="1" x14ac:dyDescent="0.25">
      <c r="A32" s="40" t="s">
        <v>32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51" t="s">
        <v>30</v>
      </c>
      <c r="B36" s="51"/>
      <c r="C36" s="51"/>
      <c r="D36" s="51"/>
      <c r="E36" s="51"/>
    </row>
    <row r="37" spans="1:5" x14ac:dyDescent="0.25">
      <c r="B37" s="49" t="s">
        <v>18</v>
      </c>
      <c r="C37" s="49"/>
      <c r="D37" s="49"/>
      <c r="E37" s="4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52" t="s">
        <v>31</v>
      </c>
      <c r="B39" s="52"/>
      <c r="C39" s="52"/>
      <c r="D39" s="52"/>
      <c r="E39" s="52"/>
    </row>
    <row r="40" spans="1:5" x14ac:dyDescent="0.25">
      <c r="B40" s="49" t="s">
        <v>18</v>
      </c>
      <c r="C40" s="49"/>
      <c r="D40" s="49"/>
      <c r="E40" s="4" t="s">
        <v>6</v>
      </c>
    </row>
    <row r="43" spans="1:5" ht="22.5" customHeight="1" x14ac:dyDescent="0.25">
      <c r="A43" s="18" t="s">
        <v>40</v>
      </c>
    </row>
    <row r="44" spans="1:5" s="1" customFormat="1" x14ac:dyDescent="0.25">
      <c r="A44" s="12" t="s">
        <v>37</v>
      </c>
    </row>
    <row r="45" spans="1:5" s="1" customFormat="1" x14ac:dyDescent="0.25">
      <c r="A45" s="1" t="s">
        <v>42</v>
      </c>
      <c r="B45" s="16">
        <v>36607.279999999999</v>
      </c>
    </row>
    <row r="46" spans="1:5" s="1" customFormat="1" x14ac:dyDescent="0.25">
      <c r="A46" s="19" t="s">
        <v>52</v>
      </c>
      <c r="B46" s="17"/>
    </row>
    <row r="47" spans="1:5" s="1" customFormat="1" x14ac:dyDescent="0.25">
      <c r="A47" s="1" t="s">
        <v>38</v>
      </c>
      <c r="B47" s="17">
        <v>8621.01</v>
      </c>
    </row>
    <row r="48" spans="1:5" s="1" customFormat="1" x14ac:dyDescent="0.25">
      <c r="A48" s="20" t="s">
        <v>41</v>
      </c>
      <c r="B48" s="17">
        <f>E27</f>
        <v>17722.366999999998</v>
      </c>
    </row>
    <row r="49" spans="1:2" x14ac:dyDescent="0.25">
      <c r="A49" s="12" t="s">
        <v>39</v>
      </c>
      <c r="B49" s="21">
        <f>B45+B47-B48</f>
        <v>27505.923000000003</v>
      </c>
    </row>
  </sheetData>
  <mergeCells count="31">
    <mergeCell ref="A30:E30"/>
    <mergeCell ref="A31:E31"/>
    <mergeCell ref="B40:D40"/>
    <mergeCell ref="A33:E33"/>
    <mergeCell ref="A34:E34"/>
    <mergeCell ref="A35:E35"/>
    <mergeCell ref="A36:E36"/>
    <mergeCell ref="B37:D37"/>
    <mergeCell ref="A39:E39"/>
    <mergeCell ref="A32:E32"/>
    <mergeCell ref="A15:E15"/>
    <mergeCell ref="A16:E16"/>
    <mergeCell ref="A17:E17"/>
    <mergeCell ref="A18:E18"/>
    <mergeCell ref="F29:G29"/>
    <mergeCell ref="A19:E19"/>
    <mergeCell ref="A20:E20"/>
    <mergeCell ref="A29:E29"/>
    <mergeCell ref="A14:E1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30" sqref="A30:E30"/>
    </sheetView>
  </sheetViews>
  <sheetFormatPr defaultColWidth="9.109375" defaultRowHeight="13.8" x14ac:dyDescent="0.25"/>
  <cols>
    <col min="1" max="1" width="32.44140625" style="30" customWidth="1"/>
    <col min="2" max="2" width="20.33203125" style="30" customWidth="1"/>
    <col min="3" max="3" width="13" style="30" customWidth="1"/>
    <col min="4" max="4" width="16.109375" style="30" customWidth="1"/>
    <col min="5" max="5" width="14.109375" style="30" customWidth="1"/>
    <col min="6" max="7" width="9.109375" style="30"/>
    <col min="8" max="8" width="16" style="30" customWidth="1"/>
    <col min="9" max="16384" width="9.109375" style="30"/>
  </cols>
  <sheetData>
    <row r="1" spans="1:5" ht="15.6" x14ac:dyDescent="0.25">
      <c r="A1" s="41" t="s">
        <v>11</v>
      </c>
      <c r="B1" s="41"/>
      <c r="C1" s="41"/>
      <c r="D1" s="41"/>
      <c r="E1" s="41"/>
    </row>
    <row r="2" spans="1:5" ht="37.5" customHeight="1" x14ac:dyDescent="0.3">
      <c r="A2" s="42" t="s">
        <v>12</v>
      </c>
      <c r="B2" s="42"/>
      <c r="C2" s="42"/>
      <c r="D2" s="42"/>
      <c r="E2" s="42"/>
    </row>
    <row r="3" spans="1:5" ht="15.6" x14ac:dyDescent="0.3">
      <c r="A3" s="42" t="s">
        <v>53</v>
      </c>
      <c r="B3" s="42"/>
      <c r="C3" s="42"/>
      <c r="D3" s="42"/>
      <c r="E3" s="42"/>
    </row>
    <row r="4" spans="1:5" s="13" customFormat="1" ht="15.6" x14ac:dyDescent="0.3">
      <c r="A4" s="3" t="s">
        <v>13</v>
      </c>
      <c r="B4" s="27"/>
      <c r="C4" s="27"/>
      <c r="D4" s="43" t="s">
        <v>54</v>
      </c>
      <c r="E4" s="43"/>
    </row>
    <row r="5" spans="1:5" x14ac:dyDescent="0.25">
      <c r="A5" s="29"/>
      <c r="B5" s="29"/>
      <c r="C5" s="29"/>
      <c r="D5" s="29"/>
      <c r="E5" s="29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40" t="s">
        <v>29</v>
      </c>
      <c r="B9" s="40"/>
      <c r="C9" s="40"/>
      <c r="D9" s="40"/>
      <c r="E9" s="40"/>
    </row>
    <row r="10" spans="1:5" ht="24.75" customHeight="1" x14ac:dyDescent="0.25">
      <c r="A10" s="45" t="s">
        <v>36</v>
      </c>
      <c r="B10" s="46"/>
      <c r="C10" s="46"/>
      <c r="D10" s="46"/>
      <c r="E10" s="46"/>
    </row>
    <row r="11" spans="1:5" ht="31.5" customHeight="1" x14ac:dyDescent="0.25">
      <c r="A11" s="40" t="s">
        <v>26</v>
      </c>
      <c r="B11" s="40"/>
      <c r="C11" s="40"/>
      <c r="D11" s="40"/>
      <c r="E11" s="40"/>
    </row>
    <row r="12" spans="1:5" ht="20.25" customHeight="1" x14ac:dyDescent="0.25">
      <c r="A12" s="38" t="s">
        <v>14</v>
      </c>
      <c r="B12" s="39"/>
      <c r="C12" s="39"/>
      <c r="D12" s="39"/>
      <c r="E12" s="39"/>
    </row>
    <row r="13" spans="1:5" ht="18" customHeight="1" x14ac:dyDescent="0.25">
      <c r="A13" s="40" t="s">
        <v>21</v>
      </c>
      <c r="B13" s="40"/>
      <c r="C13" s="40"/>
      <c r="D13" s="40"/>
      <c r="E13" s="40"/>
    </row>
    <row r="14" spans="1:5" x14ac:dyDescent="0.25">
      <c r="A14" s="38" t="s">
        <v>2</v>
      </c>
      <c r="B14" s="39"/>
      <c r="C14" s="39"/>
      <c r="D14" s="39"/>
      <c r="E14" s="39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38" t="s">
        <v>15</v>
      </c>
      <c r="B16" s="39"/>
      <c r="C16" s="39"/>
      <c r="D16" s="39"/>
      <c r="E16" s="39"/>
    </row>
    <row r="17" spans="1:8" ht="29.25" customHeight="1" x14ac:dyDescent="0.25">
      <c r="A17" s="40" t="s">
        <v>16</v>
      </c>
      <c r="B17" s="40"/>
      <c r="C17" s="40"/>
      <c r="D17" s="40"/>
      <c r="E17" s="40"/>
    </row>
    <row r="18" spans="1:8" ht="63.75" customHeight="1" x14ac:dyDescent="0.25">
      <c r="A18" s="40" t="s">
        <v>27</v>
      </c>
      <c r="B18" s="40"/>
      <c r="C18" s="40"/>
      <c r="D18" s="40"/>
      <c r="E18" s="40"/>
    </row>
    <row r="19" spans="1:8" ht="28.5" customHeight="1" x14ac:dyDescent="0.25">
      <c r="A19" s="47" t="s">
        <v>28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30">
        <v>200.9</v>
      </c>
      <c r="G20" s="30">
        <v>3</v>
      </c>
    </row>
    <row r="21" spans="1:8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55.2" x14ac:dyDescent="0.25">
      <c r="A22" s="22" t="s">
        <v>43</v>
      </c>
      <c r="B22" s="7" t="s">
        <v>44</v>
      </c>
      <c r="C22" s="2" t="s">
        <v>4</v>
      </c>
      <c r="D22" s="2">
        <f>7.71</f>
        <v>7.71</v>
      </c>
      <c r="E22" s="6">
        <f>D22*F20*G20</f>
        <v>4646.817</v>
      </c>
    </row>
    <row r="23" spans="1:8" x14ac:dyDescent="0.25">
      <c r="A23" s="5" t="s">
        <v>45</v>
      </c>
      <c r="B23" s="7" t="s">
        <v>23</v>
      </c>
      <c r="C23" s="2" t="s">
        <v>4</v>
      </c>
      <c r="D23" s="2">
        <v>3.3</v>
      </c>
      <c r="E23" s="6">
        <f>D23*F20*3</f>
        <v>1988.91</v>
      </c>
    </row>
    <row r="24" spans="1:8" ht="27.6" x14ac:dyDescent="0.25">
      <c r="A24" s="5" t="s">
        <v>49</v>
      </c>
      <c r="B24" s="7" t="s">
        <v>55</v>
      </c>
      <c r="C24" s="2" t="s">
        <v>4</v>
      </c>
      <c r="D24" s="2"/>
      <c r="E24" s="6">
        <f>89.08*3</f>
        <v>267.24</v>
      </c>
    </row>
    <row r="25" spans="1:8" x14ac:dyDescent="0.25">
      <c r="A25" s="5" t="s">
        <v>33</v>
      </c>
      <c r="B25" s="7" t="s">
        <v>55</v>
      </c>
      <c r="C25" s="2" t="s">
        <v>35</v>
      </c>
      <c r="D25" s="2"/>
      <c r="E25" s="6">
        <v>81.459999999999994</v>
      </c>
    </row>
    <row r="26" spans="1:8" x14ac:dyDescent="0.25">
      <c r="A26" s="5"/>
      <c r="B26" s="7"/>
      <c r="C26" s="2"/>
      <c r="D26" s="2"/>
      <c r="E26" s="6"/>
    </row>
    <row r="27" spans="1:8" s="14" customFormat="1" x14ac:dyDescent="0.25">
      <c r="A27" s="8" t="s">
        <v>24</v>
      </c>
      <c r="B27" s="9"/>
      <c r="C27" s="10"/>
      <c r="D27" s="10"/>
      <c r="E27" s="11">
        <f>SUM(E22:E26)</f>
        <v>6984.4269999999997</v>
      </c>
    </row>
    <row r="29" spans="1:8" ht="40.5" customHeight="1" x14ac:dyDescent="0.25">
      <c r="A29" s="48" t="s">
        <v>57</v>
      </c>
      <c r="B29" s="48"/>
      <c r="C29" s="48"/>
      <c r="D29" s="48"/>
      <c r="E29" s="48"/>
      <c r="F29" s="40"/>
      <c r="G29" s="40"/>
    </row>
    <row r="30" spans="1:8" ht="30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34.5" customHeight="1" x14ac:dyDescent="0.25">
      <c r="A32" s="40" t="s">
        <v>32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51" t="s">
        <v>30</v>
      </c>
      <c r="B36" s="51"/>
      <c r="C36" s="51"/>
      <c r="D36" s="51"/>
      <c r="E36" s="51"/>
    </row>
    <row r="37" spans="1:5" x14ac:dyDescent="0.25">
      <c r="B37" s="49" t="s">
        <v>18</v>
      </c>
      <c r="C37" s="49"/>
      <c r="D37" s="49"/>
      <c r="E37" s="4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52" t="s">
        <v>31</v>
      </c>
      <c r="B39" s="52"/>
      <c r="C39" s="52"/>
      <c r="D39" s="52"/>
      <c r="E39" s="52"/>
    </row>
    <row r="40" spans="1:5" x14ac:dyDescent="0.25">
      <c r="B40" s="49" t="s">
        <v>18</v>
      </c>
      <c r="C40" s="49"/>
      <c r="D40" s="49"/>
      <c r="E40" s="4" t="s">
        <v>6</v>
      </c>
    </row>
    <row r="43" spans="1:5" ht="22.5" customHeight="1" x14ac:dyDescent="0.25">
      <c r="A43" s="18" t="s">
        <v>40</v>
      </c>
    </row>
    <row r="44" spans="1:5" s="1" customFormat="1" x14ac:dyDescent="0.25">
      <c r="A44" s="12" t="s">
        <v>37</v>
      </c>
    </row>
    <row r="45" spans="1:5" s="1" customFormat="1" x14ac:dyDescent="0.25">
      <c r="A45" s="1" t="s">
        <v>42</v>
      </c>
      <c r="B45" s="16">
        <f>'1кв'!B49</f>
        <v>27505.923000000003</v>
      </c>
    </row>
    <row r="46" spans="1:5" s="1" customFormat="1" x14ac:dyDescent="0.25">
      <c r="A46" s="19" t="s">
        <v>56</v>
      </c>
      <c r="B46" s="17"/>
    </row>
    <row r="47" spans="1:5" s="1" customFormat="1" x14ac:dyDescent="0.25">
      <c r="A47" s="1" t="s">
        <v>38</v>
      </c>
      <c r="B47" s="17">
        <v>8156.61</v>
      </c>
    </row>
    <row r="48" spans="1:5" s="1" customFormat="1" x14ac:dyDescent="0.25">
      <c r="A48" s="20" t="s">
        <v>41</v>
      </c>
      <c r="B48" s="17">
        <f>E27</f>
        <v>6984.4269999999997</v>
      </c>
    </row>
    <row r="49" spans="1:2" x14ac:dyDescent="0.25">
      <c r="A49" s="12" t="s">
        <v>39</v>
      </c>
      <c r="B49" s="21">
        <f>B45+B47-B48</f>
        <v>28678.106000000003</v>
      </c>
    </row>
  </sheetData>
  <mergeCells count="31">
    <mergeCell ref="A14:E1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15:E15"/>
    <mergeCell ref="A16:E16"/>
    <mergeCell ref="A17:E17"/>
    <mergeCell ref="A18:E18"/>
    <mergeCell ref="F29:G29"/>
    <mergeCell ref="A19:E19"/>
    <mergeCell ref="A20:E20"/>
    <mergeCell ref="A29:E29"/>
    <mergeCell ref="A30:E30"/>
    <mergeCell ref="A31:E31"/>
    <mergeCell ref="B40:D40"/>
    <mergeCell ref="A33:E33"/>
    <mergeCell ref="A34:E34"/>
    <mergeCell ref="A35:E35"/>
    <mergeCell ref="A36:E36"/>
    <mergeCell ref="B37:D37"/>
    <mergeCell ref="A39:E39"/>
    <mergeCell ref="A32:E3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B48" sqref="B48"/>
    </sheetView>
  </sheetViews>
  <sheetFormatPr defaultColWidth="9.109375" defaultRowHeight="13.8" x14ac:dyDescent="0.25"/>
  <cols>
    <col min="1" max="1" width="32.44140625" style="32" customWidth="1"/>
    <col min="2" max="2" width="20.33203125" style="32" customWidth="1"/>
    <col min="3" max="3" width="13" style="32" customWidth="1"/>
    <col min="4" max="4" width="16.109375" style="32" customWidth="1"/>
    <col min="5" max="5" width="14.109375" style="32" customWidth="1"/>
    <col min="6" max="7" width="9.109375" style="32"/>
    <col min="8" max="8" width="16" style="32" customWidth="1"/>
    <col min="9" max="16384" width="9.109375" style="32"/>
  </cols>
  <sheetData>
    <row r="1" spans="1:5" ht="15.6" x14ac:dyDescent="0.25">
      <c r="A1" s="41" t="s">
        <v>11</v>
      </c>
      <c r="B1" s="41"/>
      <c r="C1" s="41"/>
      <c r="D1" s="41"/>
      <c r="E1" s="41"/>
    </row>
    <row r="2" spans="1:5" ht="37.5" customHeight="1" x14ac:dyDescent="0.3">
      <c r="A2" s="42" t="s">
        <v>12</v>
      </c>
      <c r="B2" s="42"/>
      <c r="C2" s="42"/>
      <c r="D2" s="42"/>
      <c r="E2" s="42"/>
    </row>
    <row r="3" spans="1:5" ht="15.6" x14ac:dyDescent="0.3">
      <c r="A3" s="42" t="s">
        <v>58</v>
      </c>
      <c r="B3" s="42"/>
      <c r="C3" s="42"/>
      <c r="D3" s="42"/>
      <c r="E3" s="42"/>
    </row>
    <row r="4" spans="1:5" s="13" customFormat="1" ht="15.6" x14ac:dyDescent="0.3">
      <c r="A4" s="3" t="s">
        <v>13</v>
      </c>
      <c r="B4" s="27"/>
      <c r="C4" s="27"/>
      <c r="D4" s="43" t="s">
        <v>59</v>
      </c>
      <c r="E4" s="43"/>
    </row>
    <row r="5" spans="1:5" x14ac:dyDescent="0.25">
      <c r="A5" s="34"/>
      <c r="B5" s="34"/>
      <c r="C5" s="34"/>
      <c r="D5" s="34"/>
      <c r="E5" s="3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40" t="s">
        <v>29</v>
      </c>
      <c r="B9" s="40"/>
      <c r="C9" s="40"/>
      <c r="D9" s="40"/>
      <c r="E9" s="40"/>
    </row>
    <row r="10" spans="1:5" ht="24.75" customHeight="1" x14ac:dyDescent="0.25">
      <c r="A10" s="45" t="s">
        <v>36</v>
      </c>
      <c r="B10" s="46"/>
      <c r="C10" s="46"/>
      <c r="D10" s="46"/>
      <c r="E10" s="46"/>
    </row>
    <row r="11" spans="1:5" ht="31.5" customHeight="1" x14ac:dyDescent="0.25">
      <c r="A11" s="40" t="s">
        <v>26</v>
      </c>
      <c r="B11" s="40"/>
      <c r="C11" s="40"/>
      <c r="D11" s="40"/>
      <c r="E11" s="40"/>
    </row>
    <row r="12" spans="1:5" ht="20.25" customHeight="1" x14ac:dyDescent="0.25">
      <c r="A12" s="38" t="s">
        <v>14</v>
      </c>
      <c r="B12" s="39"/>
      <c r="C12" s="39"/>
      <c r="D12" s="39"/>
      <c r="E12" s="39"/>
    </row>
    <row r="13" spans="1:5" ht="18" customHeight="1" x14ac:dyDescent="0.25">
      <c r="A13" s="40" t="s">
        <v>21</v>
      </c>
      <c r="B13" s="40"/>
      <c r="C13" s="40"/>
      <c r="D13" s="40"/>
      <c r="E13" s="40"/>
    </row>
    <row r="14" spans="1:5" x14ac:dyDescent="0.25">
      <c r="A14" s="38" t="s">
        <v>2</v>
      </c>
      <c r="B14" s="39"/>
      <c r="C14" s="39"/>
      <c r="D14" s="39"/>
      <c r="E14" s="39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38" t="s">
        <v>15</v>
      </c>
      <c r="B16" s="39"/>
      <c r="C16" s="39"/>
      <c r="D16" s="39"/>
      <c r="E16" s="39"/>
    </row>
    <row r="17" spans="1:8" ht="29.25" customHeight="1" x14ac:dyDescent="0.25">
      <c r="A17" s="40" t="s">
        <v>16</v>
      </c>
      <c r="B17" s="40"/>
      <c r="C17" s="40"/>
      <c r="D17" s="40"/>
      <c r="E17" s="40"/>
    </row>
    <row r="18" spans="1:8" ht="63.75" customHeight="1" x14ac:dyDescent="0.25">
      <c r="A18" s="40" t="s">
        <v>27</v>
      </c>
      <c r="B18" s="40"/>
      <c r="C18" s="40"/>
      <c r="D18" s="40"/>
      <c r="E18" s="40"/>
    </row>
    <row r="19" spans="1:8" ht="28.5" customHeight="1" x14ac:dyDescent="0.25">
      <c r="A19" s="47" t="s">
        <v>28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32">
        <v>200.9</v>
      </c>
      <c r="G20" s="32">
        <v>3</v>
      </c>
    </row>
    <row r="21" spans="1:8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55.2" x14ac:dyDescent="0.25">
      <c r="A22" s="22" t="s">
        <v>43</v>
      </c>
      <c r="B22" s="7" t="s">
        <v>44</v>
      </c>
      <c r="C22" s="2" t="s">
        <v>4</v>
      </c>
      <c r="D22" s="2">
        <v>8.1300000000000008</v>
      </c>
      <c r="E22" s="6">
        <f>D22*F20*G20</f>
        <v>4899.9510000000009</v>
      </c>
    </row>
    <row r="23" spans="1:8" x14ac:dyDescent="0.25">
      <c r="A23" s="5" t="s">
        <v>45</v>
      </c>
      <c r="B23" s="7" t="s">
        <v>23</v>
      </c>
      <c r="C23" s="2" t="s">
        <v>4</v>
      </c>
      <c r="D23" s="2">
        <v>3.43</v>
      </c>
      <c r="E23" s="6">
        <f>D23*F20*3</f>
        <v>2067.2610000000004</v>
      </c>
    </row>
    <row r="24" spans="1:8" ht="27.6" x14ac:dyDescent="0.25">
      <c r="A24" s="5" t="s">
        <v>49</v>
      </c>
      <c r="B24" s="7" t="s">
        <v>60</v>
      </c>
      <c r="C24" s="2" t="s">
        <v>4</v>
      </c>
      <c r="D24" s="2"/>
      <c r="E24" s="6">
        <f>89.08*3</f>
        <v>267.24</v>
      </c>
    </row>
    <row r="25" spans="1:8" x14ac:dyDescent="0.25">
      <c r="A25" s="5" t="s">
        <v>33</v>
      </c>
      <c r="B25" s="7" t="s">
        <v>60</v>
      </c>
      <c r="C25" s="2" t="s">
        <v>35</v>
      </c>
      <c r="D25" s="2"/>
      <c r="E25" s="6">
        <v>0</v>
      </c>
    </row>
    <row r="26" spans="1:8" x14ac:dyDescent="0.25">
      <c r="A26" s="5"/>
      <c r="B26" s="7"/>
      <c r="C26" s="2"/>
      <c r="D26" s="2"/>
      <c r="E26" s="6"/>
    </row>
    <row r="27" spans="1:8" s="14" customFormat="1" x14ac:dyDescent="0.25">
      <c r="A27" s="8" t="s">
        <v>24</v>
      </c>
      <c r="B27" s="9"/>
      <c r="C27" s="10"/>
      <c r="D27" s="10"/>
      <c r="E27" s="11">
        <f>SUM(E22:E26)</f>
        <v>7234.4520000000011</v>
      </c>
    </row>
    <row r="29" spans="1:8" ht="40.5" customHeight="1" x14ac:dyDescent="0.25">
      <c r="A29" s="48" t="s">
        <v>61</v>
      </c>
      <c r="B29" s="48"/>
      <c r="C29" s="48"/>
      <c r="D29" s="48"/>
      <c r="E29" s="48"/>
      <c r="F29" s="40"/>
      <c r="G29" s="40"/>
    </row>
    <row r="30" spans="1:8" ht="30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34.5" customHeight="1" x14ac:dyDescent="0.25">
      <c r="A32" s="40" t="s">
        <v>32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51" t="s">
        <v>30</v>
      </c>
      <c r="B36" s="51"/>
      <c r="C36" s="51"/>
      <c r="D36" s="51"/>
      <c r="E36" s="51"/>
    </row>
    <row r="37" spans="1:5" x14ac:dyDescent="0.25">
      <c r="B37" s="49" t="s">
        <v>18</v>
      </c>
      <c r="C37" s="49"/>
      <c r="D37" s="49"/>
      <c r="E37" s="4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52" t="s">
        <v>31</v>
      </c>
      <c r="B39" s="52"/>
      <c r="C39" s="52"/>
      <c r="D39" s="52"/>
      <c r="E39" s="52"/>
    </row>
    <row r="40" spans="1:5" x14ac:dyDescent="0.25">
      <c r="B40" s="49" t="s">
        <v>18</v>
      </c>
      <c r="C40" s="49"/>
      <c r="D40" s="49"/>
      <c r="E40" s="4" t="s">
        <v>6</v>
      </c>
    </row>
    <row r="43" spans="1:5" ht="22.5" customHeight="1" x14ac:dyDescent="0.25">
      <c r="A43" s="18" t="s">
        <v>40</v>
      </c>
    </row>
    <row r="44" spans="1:5" s="1" customFormat="1" x14ac:dyDescent="0.25">
      <c r="A44" s="12" t="s">
        <v>37</v>
      </c>
    </row>
    <row r="45" spans="1:5" s="1" customFormat="1" x14ac:dyDescent="0.25">
      <c r="A45" s="1" t="s">
        <v>42</v>
      </c>
      <c r="B45" s="16">
        <f>'2кв'!B49</f>
        <v>28678.106000000003</v>
      </c>
    </row>
    <row r="46" spans="1:5" s="1" customFormat="1" x14ac:dyDescent="0.25">
      <c r="A46" s="19" t="s">
        <v>56</v>
      </c>
      <c r="B46" s="17"/>
    </row>
    <row r="47" spans="1:5" s="1" customFormat="1" x14ac:dyDescent="0.25">
      <c r="A47" s="1" t="s">
        <v>38</v>
      </c>
      <c r="B47" s="17">
        <v>9081.93</v>
      </c>
    </row>
    <row r="48" spans="1:5" s="1" customFormat="1" x14ac:dyDescent="0.25">
      <c r="A48" s="20" t="s">
        <v>41</v>
      </c>
      <c r="B48" s="17">
        <f>E27</f>
        <v>7234.4520000000011</v>
      </c>
    </row>
    <row r="49" spans="1:2" x14ac:dyDescent="0.25">
      <c r="A49" s="12" t="s">
        <v>39</v>
      </c>
      <c r="B49" s="21">
        <f>B45+B47-B48</f>
        <v>30525.584000000006</v>
      </c>
    </row>
  </sheetData>
  <mergeCells count="31">
    <mergeCell ref="A19:E19"/>
    <mergeCell ref="A20:E20"/>
    <mergeCell ref="A29:E29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14:E14"/>
    <mergeCell ref="A15:E15"/>
    <mergeCell ref="A16:E16"/>
    <mergeCell ref="A17:E17"/>
    <mergeCell ref="A18:E18"/>
    <mergeCell ref="F29:G29"/>
    <mergeCell ref="A30:E30"/>
    <mergeCell ref="A31:E31"/>
    <mergeCell ref="B40:D40"/>
    <mergeCell ref="A33:E33"/>
    <mergeCell ref="A34:E34"/>
    <mergeCell ref="A35:E35"/>
    <mergeCell ref="A36:E36"/>
    <mergeCell ref="B37:D37"/>
    <mergeCell ref="A39:E39"/>
    <mergeCell ref="A32:E3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4" zoomScaleNormal="100" zoomScaleSheetLayoutView="100" workbookViewId="0">
      <selection activeCell="A50" sqref="A50"/>
    </sheetView>
  </sheetViews>
  <sheetFormatPr defaultColWidth="9.109375" defaultRowHeight="13.8" x14ac:dyDescent="0.25"/>
  <cols>
    <col min="1" max="1" width="32.44140625" style="37" customWidth="1"/>
    <col min="2" max="2" width="20.33203125" style="37" customWidth="1"/>
    <col min="3" max="3" width="13" style="37" customWidth="1"/>
    <col min="4" max="4" width="16.109375" style="37" customWidth="1"/>
    <col min="5" max="5" width="14.109375" style="37" customWidth="1"/>
    <col min="6" max="7" width="9.109375" style="37"/>
    <col min="8" max="8" width="16" style="37" customWidth="1"/>
    <col min="9" max="16384" width="9.109375" style="37"/>
  </cols>
  <sheetData>
    <row r="1" spans="1:5" ht="15.6" x14ac:dyDescent="0.25">
      <c r="A1" s="41" t="s">
        <v>11</v>
      </c>
      <c r="B1" s="41"/>
      <c r="C1" s="41"/>
      <c r="D1" s="41"/>
      <c r="E1" s="41"/>
    </row>
    <row r="2" spans="1:5" ht="37.5" customHeight="1" x14ac:dyDescent="0.3">
      <c r="A2" s="42" t="s">
        <v>12</v>
      </c>
      <c r="B2" s="42"/>
      <c r="C2" s="42"/>
      <c r="D2" s="42"/>
      <c r="E2" s="42"/>
    </row>
    <row r="3" spans="1:5" x14ac:dyDescent="0.25">
      <c r="A3" s="53" t="s">
        <v>62</v>
      </c>
      <c r="B3" s="53"/>
      <c r="C3" s="53"/>
      <c r="D3" s="53"/>
      <c r="E3" s="53"/>
    </row>
    <row r="4" spans="1:5" s="13" customFormat="1" ht="15.6" x14ac:dyDescent="0.3">
      <c r="A4" s="54" t="s">
        <v>13</v>
      </c>
      <c r="B4" s="55"/>
      <c r="C4" s="55"/>
      <c r="D4" s="55"/>
      <c r="E4" s="56" t="s">
        <v>63</v>
      </c>
    </row>
    <row r="5" spans="1:5" x14ac:dyDescent="0.25">
      <c r="A5" s="36"/>
      <c r="B5" s="36"/>
      <c r="C5" s="36"/>
      <c r="D5" s="36"/>
      <c r="E5" s="36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38" t="s">
        <v>1</v>
      </c>
      <c r="B8" s="38"/>
      <c r="C8" s="38"/>
      <c r="D8" s="38"/>
      <c r="E8" s="38"/>
    </row>
    <row r="9" spans="1:5" x14ac:dyDescent="0.25">
      <c r="A9" s="40" t="s">
        <v>29</v>
      </c>
      <c r="B9" s="40"/>
      <c r="C9" s="40"/>
      <c r="D9" s="40"/>
      <c r="E9" s="40"/>
    </row>
    <row r="10" spans="1:5" ht="24.75" customHeight="1" x14ac:dyDescent="0.25">
      <c r="A10" s="45" t="s">
        <v>36</v>
      </c>
      <c r="B10" s="46"/>
      <c r="C10" s="46"/>
      <c r="D10" s="46"/>
      <c r="E10" s="46"/>
    </row>
    <row r="11" spans="1:5" ht="31.5" customHeight="1" x14ac:dyDescent="0.25">
      <c r="A11" s="40" t="s">
        <v>26</v>
      </c>
      <c r="B11" s="40"/>
      <c r="C11" s="40"/>
      <c r="D11" s="40"/>
      <c r="E11" s="40"/>
    </row>
    <row r="12" spans="1:5" ht="20.25" customHeight="1" x14ac:dyDescent="0.25">
      <c r="A12" s="38" t="s">
        <v>14</v>
      </c>
      <c r="B12" s="39"/>
      <c r="C12" s="39"/>
      <c r="D12" s="39"/>
      <c r="E12" s="39"/>
    </row>
    <row r="13" spans="1:5" ht="18" customHeight="1" x14ac:dyDescent="0.25">
      <c r="A13" s="40" t="s">
        <v>21</v>
      </c>
      <c r="B13" s="40"/>
      <c r="C13" s="40"/>
      <c r="D13" s="40"/>
      <c r="E13" s="40"/>
    </row>
    <row r="14" spans="1:5" x14ac:dyDescent="0.25">
      <c r="A14" s="38" t="s">
        <v>2</v>
      </c>
      <c r="B14" s="39"/>
      <c r="C14" s="39"/>
      <c r="D14" s="39"/>
      <c r="E14" s="39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38" t="s">
        <v>15</v>
      </c>
      <c r="B16" s="39"/>
      <c r="C16" s="39"/>
      <c r="D16" s="39"/>
      <c r="E16" s="39"/>
    </row>
    <row r="17" spans="1:8" ht="29.25" customHeight="1" x14ac:dyDescent="0.25">
      <c r="A17" s="40" t="s">
        <v>16</v>
      </c>
      <c r="B17" s="40"/>
      <c r="C17" s="40"/>
      <c r="D17" s="40"/>
      <c r="E17" s="40"/>
    </row>
    <row r="18" spans="1:8" ht="63.75" customHeight="1" x14ac:dyDescent="0.25">
      <c r="A18" s="40" t="s">
        <v>27</v>
      </c>
      <c r="B18" s="40"/>
      <c r="C18" s="40"/>
      <c r="D18" s="40"/>
      <c r="E18" s="40"/>
    </row>
    <row r="19" spans="1:8" ht="28.5" customHeight="1" x14ac:dyDescent="0.25">
      <c r="A19" s="47" t="s">
        <v>28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37">
        <v>200.9</v>
      </c>
      <c r="G20" s="37">
        <v>3</v>
      </c>
    </row>
    <row r="21" spans="1:8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55.2" x14ac:dyDescent="0.25">
      <c r="A22" s="22" t="s">
        <v>43</v>
      </c>
      <c r="B22" s="7" t="s">
        <v>44</v>
      </c>
      <c r="C22" s="2" t="s">
        <v>4</v>
      </c>
      <c r="D22" s="2">
        <v>8.1300000000000008</v>
      </c>
      <c r="E22" s="6">
        <f>D22*F20*G20</f>
        <v>4899.9510000000009</v>
      </c>
    </row>
    <row r="23" spans="1:8" x14ac:dyDescent="0.25">
      <c r="A23" s="5" t="s">
        <v>45</v>
      </c>
      <c r="B23" s="7" t="s">
        <v>23</v>
      </c>
      <c r="C23" s="2" t="s">
        <v>4</v>
      </c>
      <c r="D23" s="2">
        <v>3.43</v>
      </c>
      <c r="E23" s="6">
        <f>D23*F20*3</f>
        <v>2067.2610000000004</v>
      </c>
    </row>
    <row r="24" spans="1:8" ht="27.6" x14ac:dyDescent="0.25">
      <c r="A24" s="5" t="s">
        <v>49</v>
      </c>
      <c r="B24" s="7" t="s">
        <v>64</v>
      </c>
      <c r="C24" s="2" t="s">
        <v>4</v>
      </c>
      <c r="D24" s="2"/>
      <c r="E24" s="6">
        <f>89.08*3</f>
        <v>267.24</v>
      </c>
    </row>
    <row r="25" spans="1:8" x14ac:dyDescent="0.25">
      <c r="A25" s="5" t="s">
        <v>33</v>
      </c>
      <c r="B25" s="7" t="s">
        <v>64</v>
      </c>
      <c r="C25" s="2" t="s">
        <v>35</v>
      </c>
      <c r="D25" s="2"/>
      <c r="E25" s="6">
        <v>0</v>
      </c>
    </row>
    <row r="26" spans="1:8" x14ac:dyDescent="0.25">
      <c r="A26" s="5"/>
      <c r="B26" s="7"/>
      <c r="C26" s="2"/>
      <c r="D26" s="2"/>
      <c r="E26" s="6"/>
    </row>
    <row r="27" spans="1:8" s="14" customFormat="1" x14ac:dyDescent="0.25">
      <c r="A27" s="8" t="s">
        <v>24</v>
      </c>
      <c r="B27" s="9"/>
      <c r="C27" s="10"/>
      <c r="D27" s="10"/>
      <c r="E27" s="11">
        <f>SUM(E22:E26)</f>
        <v>7234.4520000000011</v>
      </c>
    </row>
    <row r="29" spans="1:8" ht="40.5" customHeight="1" x14ac:dyDescent="0.25">
      <c r="A29" s="48" t="s">
        <v>87</v>
      </c>
      <c r="B29" s="48"/>
      <c r="C29" s="48"/>
      <c r="D29" s="48"/>
      <c r="E29" s="48"/>
      <c r="F29" s="40"/>
      <c r="G29" s="40"/>
    </row>
    <row r="30" spans="1:8" ht="30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34.5" customHeight="1" x14ac:dyDescent="0.25">
      <c r="A32" s="40" t="s">
        <v>32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51" t="s">
        <v>30</v>
      </c>
      <c r="B36" s="51"/>
      <c r="C36" s="51"/>
      <c r="D36" s="51"/>
      <c r="E36" s="51"/>
    </row>
    <row r="37" spans="1:5" x14ac:dyDescent="0.25">
      <c r="B37" s="49" t="s">
        <v>18</v>
      </c>
      <c r="C37" s="49"/>
      <c r="D37" s="49"/>
      <c r="E37" s="4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52" t="s">
        <v>31</v>
      </c>
      <c r="B39" s="52"/>
      <c r="C39" s="52"/>
      <c r="D39" s="52"/>
      <c r="E39" s="52"/>
    </row>
    <row r="40" spans="1:5" x14ac:dyDescent="0.25">
      <c r="B40" s="49" t="s">
        <v>18</v>
      </c>
      <c r="C40" s="49"/>
      <c r="D40" s="49"/>
      <c r="E40" s="4" t="s">
        <v>6</v>
      </c>
    </row>
    <row r="43" spans="1:5" ht="22.5" customHeight="1" x14ac:dyDescent="0.25">
      <c r="A43" s="18" t="s">
        <v>40</v>
      </c>
    </row>
    <row r="44" spans="1:5" s="1" customFormat="1" x14ac:dyDescent="0.25">
      <c r="A44" s="12" t="s">
        <v>37</v>
      </c>
    </row>
    <row r="45" spans="1:5" s="1" customFormat="1" x14ac:dyDescent="0.25">
      <c r="A45" s="1" t="s">
        <v>42</v>
      </c>
      <c r="B45" s="16">
        <f>'3кв'!B49</f>
        <v>30525.584000000006</v>
      </c>
    </row>
    <row r="46" spans="1:5" s="1" customFormat="1" x14ac:dyDescent="0.25">
      <c r="A46" s="19" t="s">
        <v>56</v>
      </c>
      <c r="B46" s="17"/>
    </row>
    <row r="47" spans="1:5" s="1" customFormat="1" x14ac:dyDescent="0.25">
      <c r="A47" s="1" t="s">
        <v>38</v>
      </c>
      <c r="B47" s="17">
        <v>8618.61</v>
      </c>
    </row>
    <row r="48" spans="1:5" s="1" customFormat="1" x14ac:dyDescent="0.25">
      <c r="A48" s="20" t="s">
        <v>41</v>
      </c>
      <c r="B48" s="17">
        <f>E27</f>
        <v>7234.4520000000011</v>
      </c>
    </row>
    <row r="49" spans="1:2" x14ac:dyDescent="0.25">
      <c r="A49" s="12" t="s">
        <v>39</v>
      </c>
      <c r="B49" s="21">
        <f>B45+B47-B48</f>
        <v>31909.742000000002</v>
      </c>
    </row>
  </sheetData>
  <mergeCells count="30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2:E32"/>
    <mergeCell ref="A14:E14"/>
    <mergeCell ref="A15:E15"/>
    <mergeCell ref="A16:E16"/>
    <mergeCell ref="A17:E17"/>
    <mergeCell ref="A18:E18"/>
    <mergeCell ref="A19:E19"/>
    <mergeCell ref="A20:E20"/>
    <mergeCell ref="A29:E29"/>
    <mergeCell ref="F29:G29"/>
    <mergeCell ref="A30:E30"/>
    <mergeCell ref="A31:E31"/>
    <mergeCell ref="B40:D40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7" zoomScaleNormal="100" zoomScaleSheetLayoutView="100" workbookViewId="0">
      <selection activeCell="B36" sqref="B3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7" t="s">
        <v>65</v>
      </c>
      <c r="B1" s="57"/>
      <c r="C1" s="57"/>
      <c r="D1" s="58"/>
    </row>
    <row r="2" spans="1:5" ht="15.6" x14ac:dyDescent="0.3">
      <c r="A2" s="59" t="s">
        <v>66</v>
      </c>
      <c r="B2" s="59"/>
      <c r="C2" s="59"/>
      <c r="D2" s="60"/>
    </row>
    <row r="3" spans="1:5" ht="15.6" x14ac:dyDescent="0.3">
      <c r="A3" s="59" t="s">
        <v>67</v>
      </c>
      <c r="B3" s="59"/>
      <c r="C3" s="59"/>
      <c r="D3" s="60"/>
    </row>
    <row r="4" spans="1:5" ht="15.6" x14ac:dyDescent="0.3">
      <c r="A4" s="57" t="s">
        <v>84</v>
      </c>
      <c r="B4" s="57"/>
      <c r="C4" s="57"/>
      <c r="D4" s="58"/>
    </row>
    <row r="5" spans="1:5" ht="15.6" x14ac:dyDescent="0.3">
      <c r="A5" s="61"/>
      <c r="B5" s="61"/>
      <c r="C5" s="61"/>
      <c r="D5" s="60"/>
    </row>
    <row r="6" spans="1:5" ht="15.6" x14ac:dyDescent="0.3">
      <c r="A6" s="60"/>
      <c r="B6" s="62" t="s">
        <v>68</v>
      </c>
      <c r="C6" s="63">
        <f>'1кв'!B45</f>
        <v>36607.279999999999</v>
      </c>
      <c r="D6" s="64"/>
    </row>
    <row r="7" spans="1:5" ht="15.6" x14ac:dyDescent="0.3">
      <c r="A7" s="60"/>
      <c r="B7" s="62" t="s">
        <v>85</v>
      </c>
      <c r="C7" s="63"/>
      <c r="D7" s="64"/>
    </row>
    <row r="8" spans="1:5" ht="15.6" x14ac:dyDescent="0.3">
      <c r="A8" s="65" t="s">
        <v>69</v>
      </c>
      <c r="B8" s="62" t="s">
        <v>70</v>
      </c>
      <c r="C8" s="66">
        <f>'1кв'!B47+'2кв'!B47+'3кв'!B47+'4кв'!B47</f>
        <v>34478.160000000003</v>
      </c>
      <c r="D8" s="67"/>
    </row>
    <row r="9" spans="1:5" ht="15.6" x14ac:dyDescent="0.3">
      <c r="A9" s="27"/>
      <c r="B9" s="62" t="s">
        <v>71</v>
      </c>
      <c r="C9" s="68">
        <f>SUM(C8:C8)</f>
        <v>34478.160000000003</v>
      </c>
      <c r="D9" s="64"/>
    </row>
    <row r="10" spans="1:5" ht="15.6" x14ac:dyDescent="0.3">
      <c r="A10" s="60"/>
      <c r="B10" s="69"/>
      <c r="C10" s="69"/>
      <c r="D10" s="70"/>
    </row>
    <row r="11" spans="1:5" ht="15.6" x14ac:dyDescent="0.3">
      <c r="A11" s="60" t="s">
        <v>72</v>
      </c>
      <c r="B11" s="71" t="s">
        <v>73</v>
      </c>
      <c r="C11" s="72">
        <f>'1кв'!E22+'2кв'!E22+'3кв'!E22+'4кв'!E22</f>
        <v>19093.536</v>
      </c>
      <c r="D11" s="70"/>
    </row>
    <row r="12" spans="1:5" ht="15.6" x14ac:dyDescent="0.3">
      <c r="A12" s="60"/>
      <c r="B12" s="5" t="s">
        <v>45</v>
      </c>
      <c r="C12" s="72">
        <f>'1кв'!E23+'2кв'!E23+'3кв'!E23+'4кв'!E23</f>
        <v>8112.3420000000006</v>
      </c>
      <c r="D12" s="70"/>
      <c r="E12" s="73"/>
    </row>
    <row r="13" spans="1:5" ht="41.4" x14ac:dyDescent="0.3">
      <c r="B13" s="5" t="s">
        <v>74</v>
      </c>
      <c r="C13" s="72">
        <f>'1кв'!E24+'2кв'!E24+'3кв'!E24+'4кв'!E24</f>
        <v>888.36</v>
      </c>
      <c r="D13" s="70"/>
    </row>
    <row r="14" spans="1:5" ht="15.6" x14ac:dyDescent="0.3">
      <c r="A14" s="60"/>
      <c r="B14" s="5" t="s">
        <v>33</v>
      </c>
      <c r="C14" s="72">
        <f>'1кв'!E25+'2кв'!E25+'3кв'!E25+'4кв'!E25</f>
        <v>81.459999999999994</v>
      </c>
      <c r="D14" s="70"/>
    </row>
    <row r="15" spans="1:5" ht="15.6" x14ac:dyDescent="0.3">
      <c r="A15" s="60"/>
      <c r="B15" s="74" t="s">
        <v>86</v>
      </c>
      <c r="C15" s="75">
        <v>0</v>
      </c>
      <c r="D15" s="70"/>
    </row>
    <row r="16" spans="1:5" ht="15.6" x14ac:dyDescent="0.3">
      <c r="A16" s="60"/>
      <c r="B16" s="76" t="s">
        <v>75</v>
      </c>
      <c r="C16" s="75">
        <f>SUM(C17:C17)</f>
        <v>11000</v>
      </c>
      <c r="D16" s="70"/>
    </row>
    <row r="17" spans="1:5" ht="15.6" x14ac:dyDescent="0.3">
      <c r="A17" s="60"/>
      <c r="B17" s="5" t="s">
        <v>50</v>
      </c>
      <c r="C17" s="77">
        <v>11000</v>
      </c>
      <c r="D17" s="70"/>
    </row>
    <row r="18" spans="1:5" ht="15.6" x14ac:dyDescent="0.3">
      <c r="A18" s="60"/>
      <c r="B18" s="78" t="s">
        <v>76</v>
      </c>
      <c r="C18" s="79">
        <f>SUM(C11:C16)</f>
        <v>39175.698000000004</v>
      </c>
      <c r="D18" s="70"/>
      <c r="E18" s="73"/>
    </row>
    <row r="19" spans="1:5" ht="15.6" x14ac:dyDescent="0.3">
      <c r="A19" s="60"/>
      <c r="B19" s="80" t="s">
        <v>77</v>
      </c>
      <c r="C19" s="79">
        <f>C6+C9-C18</f>
        <v>31909.741999999998</v>
      </c>
      <c r="D19" s="70"/>
    </row>
    <row r="20" spans="1:5" ht="15.6" x14ac:dyDescent="0.3">
      <c r="A20" s="60"/>
      <c r="B20" s="65"/>
      <c r="C20" s="65"/>
      <c r="D20" s="70"/>
    </row>
    <row r="21" spans="1:5" ht="15.6" x14ac:dyDescent="0.3">
      <c r="A21" s="60"/>
      <c r="B21" s="65"/>
      <c r="C21" s="65"/>
      <c r="D21" s="70"/>
    </row>
    <row r="22" spans="1:5" ht="15.6" x14ac:dyDescent="0.3">
      <c r="A22" s="60"/>
      <c r="B22" s="65"/>
      <c r="C22" s="65"/>
      <c r="D22" s="70"/>
    </row>
    <row r="23" spans="1:5" ht="15.6" x14ac:dyDescent="0.3">
      <c r="A23" s="65" t="s">
        <v>78</v>
      </c>
      <c r="C23" s="65"/>
      <c r="D23" s="70"/>
    </row>
    <row r="24" spans="1:5" ht="15.6" x14ac:dyDescent="0.3">
      <c r="A24" s="60"/>
      <c r="B24" s="65"/>
      <c r="C24" s="65"/>
      <c r="D24" s="70"/>
    </row>
    <row r="25" spans="1:5" ht="15.6" x14ac:dyDescent="0.3">
      <c r="A25" s="60"/>
      <c r="B25" s="65"/>
      <c r="C25" s="65"/>
      <c r="D25" s="70"/>
    </row>
    <row r="26" spans="1:5" ht="15.6" x14ac:dyDescent="0.3">
      <c r="A26" s="60" t="s">
        <v>79</v>
      </c>
      <c r="B26" s="65" t="s">
        <v>80</v>
      </c>
      <c r="C26" s="65"/>
      <c r="D26" s="70"/>
    </row>
    <row r="27" spans="1:5" ht="15.6" x14ac:dyDescent="0.3">
      <c r="A27" s="60"/>
      <c r="B27" s="65" t="s">
        <v>81</v>
      </c>
      <c r="C27" s="65"/>
      <c r="D27" s="70"/>
    </row>
    <row r="28" spans="1:5" ht="15.6" x14ac:dyDescent="0.3">
      <c r="A28" s="60"/>
      <c r="B28" s="65" t="s">
        <v>82</v>
      </c>
      <c r="C28" s="65"/>
      <c r="D28" s="70"/>
    </row>
    <row r="29" spans="1:5" ht="15.6" x14ac:dyDescent="0.3">
      <c r="A29" s="60"/>
      <c r="B29" s="65"/>
      <c r="C29" s="65"/>
      <c r="D29" s="70"/>
    </row>
    <row r="30" spans="1:5" ht="15.6" x14ac:dyDescent="0.3">
      <c r="A30" s="60"/>
      <c r="B30" s="65"/>
      <c r="C30" s="65"/>
      <c r="D30" s="70"/>
    </row>
    <row r="31" spans="1:5" ht="15.6" x14ac:dyDescent="0.3">
      <c r="A31" s="61" t="s">
        <v>83</v>
      </c>
      <c r="B31" s="61"/>
      <c r="C31" s="61"/>
      <c r="D31" s="70"/>
    </row>
    <row r="32" spans="1:5" ht="15.6" x14ac:dyDescent="0.3">
      <c r="A32" s="60"/>
      <c r="B32" s="65"/>
      <c r="C32" s="65"/>
      <c r="D32" s="70"/>
    </row>
    <row r="33" spans="1:4" ht="15.6" x14ac:dyDescent="0.3">
      <c r="A33" s="60"/>
      <c r="B33" s="65"/>
      <c r="C33" s="65"/>
      <c r="D33" s="70"/>
    </row>
    <row r="34" spans="1:4" ht="15.6" x14ac:dyDescent="0.3">
      <c r="A34" s="60"/>
      <c r="B34" s="65"/>
      <c r="C34" s="65"/>
      <c r="D34" s="70"/>
    </row>
    <row r="35" spans="1:4" ht="15.6" x14ac:dyDescent="0.3">
      <c r="A35" s="60"/>
      <c r="B35" s="65"/>
      <c r="C35" s="65"/>
      <c r="D35" s="70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2021-03-05T11:09:37Z</dcterms:modified>
</cp:coreProperties>
</file>