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8" i="18" l="1"/>
  <c r="C13" i="18"/>
  <c r="C14" i="18"/>
  <c r="C15" i="18"/>
  <c r="C12" i="18"/>
  <c r="C9" i="18"/>
  <c r="B46" i="17"/>
  <c r="C8" i="18"/>
  <c r="C10" i="18" s="1"/>
  <c r="C6" i="18"/>
  <c r="C17" i="18"/>
  <c r="B44" i="17"/>
  <c r="B47" i="17"/>
  <c r="E24" i="17"/>
  <c r="E23" i="17"/>
  <c r="E22" i="17"/>
  <c r="E27" i="17" s="1"/>
  <c r="B48" i="17" s="1"/>
  <c r="C19" i="18" l="1"/>
  <c r="C20" i="18" s="1"/>
  <c r="B49" i="17"/>
  <c r="E27" i="16"/>
  <c r="B47" i="16" l="1"/>
  <c r="E24" i="16"/>
  <c r="E23" i="16"/>
  <c r="E22" i="16"/>
  <c r="B48" i="16" l="1"/>
  <c r="B47" i="15"/>
  <c r="E23" i="15"/>
  <c r="E24" i="15"/>
  <c r="E22" i="15"/>
  <c r="E27" i="15" l="1"/>
  <c r="B48" i="15" s="1"/>
  <c r="B47" i="14"/>
  <c r="E24" i="14" l="1"/>
  <c r="E22" i="14"/>
  <c r="E27" i="14" l="1"/>
  <c r="B48" i="14" s="1"/>
  <c r="B49" i="14" s="1"/>
  <c r="B44" i="15" s="1"/>
  <c r="B49" i="15" s="1"/>
  <c r="B44" i="16" s="1"/>
  <c r="B49" i="16" s="1"/>
</calcChain>
</file>

<file path=xl/sharedStrings.xml><?xml version="1.0" encoding="utf-8"?>
<sst xmlns="http://schemas.openxmlformats.org/spreadsheetml/2006/main" count="261" uniqueCount="90">
  <si>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</si>
  <si>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</si>
  <si>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</si>
  <si>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</si>
  <si>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</si>
  <si>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</si>
  <si>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</si>
  <si>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</si>
  <si>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</si>
  <si>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</si>
  <si>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</si>
  <si>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</si>
  <si>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</si>
  <si>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</si>
  <si>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</si>
  <si>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</si>
  <si>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</si>
  <si>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</si>
  <si>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</si>
  <si>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</si>
  <si>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</si>
  <si>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</si>
  <si>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</si>
  <si>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</si>
  <si>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</si>
  <si>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</si>
  <si>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Крапивина Владимира Матвеевича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</si>
  <si>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</si>
  <si>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</si>
  <si>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</si>
  <si>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</si>
  <si>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</si>
  <si>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Крапивина В.М.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</si>
  <si>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</si>
  <si>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</si>
  <si>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</si>
  <si>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</si>
  <si>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</si>
  <si>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</si>
  <si>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</si>
  <si>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- 317,1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</si>
  <si>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</si>
  <si>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</si>
  <si>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</si>
  <si>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</si>
  <si>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</si>
  <si>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</si>
  <si>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</si>
  <si>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</si>
  <si>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</si>
  <si>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Испытание электрических сетей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</si>
  <si>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пять тысяч четыреста пятьдесят два рубля 16 копеек</t>
    </r>
  </si>
  <si>
    <t>Предъявлено населению 16822,08</t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</si>
  <si>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</si>
  <si>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</si>
  <si>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</si>
  <si>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</si>
  <si>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</si>
  <si>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пятнадцать тысяч сто три рубля 66 копеек</t>
    </r>
  </si>
  <si>
    <t>за 3 квартал 2020г.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</si>
  <si>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</si>
  <si>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</si>
  <si>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двести восемнадцать рублей 65 копеек</t>
    </r>
  </si>
  <si>
    <t>Предъявлено населению 17107,2</t>
  </si>
  <si>
    <t>за 4 квартал 2020 года</t>
  </si>
  <si>
    <t>"31" 12 2020 г.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</si>
  <si>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</si>
  <si>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</si>
  <si>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</si>
  <si>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</si>
  <si>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</si>
  <si>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</si>
  <si>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</si>
  <si>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</si>
  <si>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</si>
  <si>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</si>
  <si>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</si>
  <si>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</si>
  <si>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</si>
  <si>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</si>
  <si>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</si>
  <si>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</si>
  <si>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</si>
  <si>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</si>
  <si>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</si>
  <si>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</si>
  <si>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ул.Пролетарская,164</t>
  </si>
  <si>
    <t>Начислено всего 67858,56</t>
  </si>
  <si>
    <t>Непредвиденные работы 0ч/ч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</si>
  <si>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пятнадцать тысяч восемьсот двадцать шесть рублей 65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</si>
</sst>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8" fillId="0" borderId="0" xfId="0" applyNumberFormat="1" applyFont="1"/>
    <xf numFmtId="0" fontId="1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6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109375" style="2" customWidth="1"/>
    <col min="9" max="16384" width="9.109375" style="2"/>
  </cols>
  <sheetData>
    <row r="1" spans="1:5" ht="15.6" x14ac:dyDescent="0.25">
      <c r="A1" s="43" t="s">
        <v>11</v>
      </c>
      <c r="B1" s="43"/>
      <c r="C1" s="43"/>
      <c r="D1" s="43"/>
      <c r="E1" s="43"/>
    </row>
    <row r="2" spans="1:5" ht="36.75" customHeight="1" x14ac:dyDescent="0.3">
      <c r="A2" s="44" t="s">
        <v>12</v>
      </c>
      <c r="B2" s="45"/>
      <c r="C2" s="45"/>
      <c r="D2" s="45"/>
      <c r="E2" s="45"/>
    </row>
    <row r="3" spans="1:5" ht="15.6" x14ac:dyDescent="0.3">
      <c r="A3" s="44" t="s">
        <v>46</v>
      </c>
      <c r="B3" s="44"/>
      <c r="C3" s="44"/>
      <c r="D3" s="44"/>
      <c r="E3" s="44"/>
    </row>
    <row r="4" spans="1:5" s="1" customFormat="1" ht="15.6" x14ac:dyDescent="0.3">
      <c r="A4" s="5" t="s">
        <v>13</v>
      </c>
      <c r="B4" s="24"/>
      <c r="C4" s="24"/>
      <c r="D4" s="46" t="s">
        <v>47</v>
      </c>
      <c r="E4" s="46"/>
    </row>
    <row r="5" spans="1:5" x14ac:dyDescent="0.25">
      <c r="A5" s="23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ht="20.25" customHeight="1" x14ac:dyDescent="0.25">
      <c r="A8" s="38" t="s">
        <v>1</v>
      </c>
      <c r="B8" s="38"/>
      <c r="C8" s="38"/>
      <c r="D8" s="38"/>
      <c r="E8" s="38"/>
    </row>
    <row r="9" spans="1:5" ht="18" customHeight="1" x14ac:dyDescent="0.25">
      <c r="A9" s="35" t="s">
        <v>26</v>
      </c>
      <c r="B9" s="35"/>
      <c r="C9" s="35"/>
      <c r="D9" s="35"/>
      <c r="E9" s="35"/>
    </row>
    <row r="10" spans="1:5" ht="22.5" customHeight="1" x14ac:dyDescent="0.25">
      <c r="A10" s="39" t="s">
        <v>36</v>
      </c>
      <c r="B10" s="40"/>
      <c r="C10" s="40"/>
      <c r="D10" s="40"/>
      <c r="E10" s="40"/>
    </row>
    <row r="11" spans="1:5" ht="28.95" customHeight="1" x14ac:dyDescent="0.25">
      <c r="A11" s="35" t="s">
        <v>27</v>
      </c>
      <c r="B11" s="35"/>
      <c r="C11" s="35"/>
      <c r="D11" s="35"/>
      <c r="E11" s="35"/>
    </row>
    <row r="12" spans="1:5" ht="13.95" customHeight="1" x14ac:dyDescent="0.25">
      <c r="A12" s="38" t="s">
        <v>14</v>
      </c>
      <c r="B12" s="41"/>
      <c r="C12" s="41"/>
      <c r="D12" s="41"/>
      <c r="E12" s="41"/>
    </row>
    <row r="13" spans="1:5" x14ac:dyDescent="0.25">
      <c r="A13" s="35" t="s">
        <v>21</v>
      </c>
      <c r="B13" s="35"/>
      <c r="C13" s="35"/>
      <c r="D13" s="35"/>
      <c r="E13" s="35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22</v>
      </c>
      <c r="B15" s="35"/>
      <c r="C15" s="35"/>
      <c r="D15" s="35"/>
      <c r="E15" s="35"/>
    </row>
    <row r="16" spans="1:5" x14ac:dyDescent="0.25">
      <c r="A16" s="38" t="s">
        <v>15</v>
      </c>
      <c r="B16" s="41"/>
      <c r="C16" s="41"/>
      <c r="D16" s="41"/>
      <c r="E16" s="41"/>
    </row>
    <row r="17" spans="1:8" ht="28.5" customHeight="1" x14ac:dyDescent="0.25">
      <c r="A17" s="35" t="s">
        <v>16</v>
      </c>
      <c r="B17" s="35"/>
      <c r="C17" s="35"/>
      <c r="D17" s="35"/>
      <c r="E17" s="35"/>
    </row>
    <row r="18" spans="1:8" ht="61.5" customHeight="1" x14ac:dyDescent="0.25">
      <c r="A18" s="35" t="s">
        <v>28</v>
      </c>
      <c r="B18" s="35"/>
      <c r="C18" s="35"/>
      <c r="D18" s="35"/>
      <c r="E18" s="35"/>
    </row>
    <row r="19" spans="1:8" ht="36.75" customHeight="1" x14ac:dyDescent="0.25">
      <c r="A19" s="33" t="s">
        <v>29</v>
      </c>
      <c r="B19" s="33"/>
      <c r="C19" s="33"/>
      <c r="D19" s="33"/>
      <c r="E19" s="33"/>
    </row>
    <row r="20" spans="1:8" x14ac:dyDescent="0.25">
      <c r="A20" s="33"/>
      <c r="B20" s="33"/>
      <c r="C20" s="33"/>
      <c r="D20" s="33"/>
      <c r="E20" s="33"/>
      <c r="F20" s="2">
        <v>317.10000000000002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11.33</v>
      </c>
      <c r="E22" s="8">
        <f>D22*F20*G20</f>
        <v>10778.229000000001</v>
      </c>
    </row>
    <row r="23" spans="1:8" ht="55.2" x14ac:dyDescent="0.25">
      <c r="A23" s="7" t="s">
        <v>48</v>
      </c>
      <c r="B23" s="25" t="s">
        <v>49</v>
      </c>
      <c r="C23" s="3" t="s">
        <v>4</v>
      </c>
      <c r="D23" s="3"/>
      <c r="E23" s="8">
        <v>86.64</v>
      </c>
    </row>
    <row r="24" spans="1:8" x14ac:dyDescent="0.25">
      <c r="A24" s="7" t="s">
        <v>42</v>
      </c>
      <c r="B24" s="9" t="s">
        <v>23</v>
      </c>
      <c r="C24" s="3" t="s">
        <v>4</v>
      </c>
      <c r="D24" s="3">
        <v>3.3</v>
      </c>
      <c r="E24" s="8">
        <f>D24*F20*3</f>
        <v>3139.29</v>
      </c>
    </row>
    <row r="25" spans="1:8" x14ac:dyDescent="0.25">
      <c r="A25" s="7" t="s">
        <v>33</v>
      </c>
      <c r="B25" s="9" t="s">
        <v>34</v>
      </c>
      <c r="C25" s="3" t="s">
        <v>35</v>
      </c>
      <c r="D25" s="3"/>
      <c r="E25" s="8">
        <v>448</v>
      </c>
    </row>
    <row r="26" spans="1:8" x14ac:dyDescent="0.25">
      <c r="A26" s="7" t="s">
        <v>50</v>
      </c>
      <c r="B26" s="9" t="s">
        <v>34</v>
      </c>
      <c r="C26" s="3" t="s">
        <v>35</v>
      </c>
      <c r="D26" s="3"/>
      <c r="E26" s="8">
        <v>11000</v>
      </c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25452.159</v>
      </c>
    </row>
    <row r="29" spans="1:8" ht="34.950000000000003" customHeight="1" x14ac:dyDescent="0.25">
      <c r="A29" s="34" t="s">
        <v>51</v>
      </c>
      <c r="B29" s="34"/>
      <c r="C29" s="34"/>
      <c r="D29" s="34"/>
      <c r="E29" s="34"/>
    </row>
    <row r="30" spans="1:8" ht="32.25" customHeight="1" x14ac:dyDescent="0.25">
      <c r="A30" s="35" t="s">
        <v>20</v>
      </c>
      <c r="B30" s="35"/>
      <c r="C30" s="35"/>
      <c r="D30" s="35"/>
      <c r="E30" s="35"/>
    </row>
    <row r="31" spans="1:8" x14ac:dyDescent="0.25">
      <c r="A31" s="35" t="s">
        <v>19</v>
      </c>
      <c r="B31" s="35"/>
      <c r="C31" s="35"/>
      <c r="D31" s="35"/>
      <c r="E31" s="35"/>
      <c r="F31" s="14"/>
      <c r="G31" s="14"/>
      <c r="H31" s="15"/>
    </row>
    <row r="32" spans="1:8" ht="28.5" customHeight="1" x14ac:dyDescent="0.25">
      <c r="A32" s="35" t="s">
        <v>30</v>
      </c>
      <c r="B32" s="35"/>
      <c r="C32" s="35"/>
      <c r="D32" s="35"/>
      <c r="E32" s="35"/>
    </row>
    <row r="33" spans="1:5" x14ac:dyDescent="0.25">
      <c r="A33" s="35" t="s">
        <v>17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x14ac:dyDescent="0.25">
      <c r="A35" s="35" t="s">
        <v>17</v>
      </c>
      <c r="B35" s="35"/>
      <c r="C35" s="35"/>
      <c r="D35" s="35"/>
      <c r="E35" s="35"/>
    </row>
    <row r="36" spans="1:5" ht="14.4" thickBot="1" x14ac:dyDescent="0.3">
      <c r="A36" s="37" t="s">
        <v>31</v>
      </c>
      <c r="B36" s="37"/>
      <c r="C36" s="37"/>
      <c r="D36" s="37"/>
      <c r="E36" s="37"/>
    </row>
    <row r="37" spans="1:5" x14ac:dyDescent="0.25">
      <c r="B37" s="32" t="s">
        <v>18</v>
      </c>
      <c r="C37" s="32"/>
      <c r="D37" s="32"/>
      <c r="E37" s="6" t="s">
        <v>6</v>
      </c>
    </row>
    <row r="38" spans="1:5" x14ac:dyDescent="0.25">
      <c r="A38" s="22"/>
      <c r="B38" s="22"/>
      <c r="C38" s="22"/>
      <c r="D38" s="22"/>
      <c r="E38" s="22"/>
    </row>
    <row r="39" spans="1:5" ht="14.4" thickBot="1" x14ac:dyDescent="0.3">
      <c r="A39" s="37" t="s">
        <v>32</v>
      </c>
      <c r="B39" s="37"/>
      <c r="C39" s="37"/>
      <c r="D39" s="37"/>
      <c r="E39" s="37"/>
    </row>
    <row r="40" spans="1:5" x14ac:dyDescent="0.25">
      <c r="B40" s="32" t="s">
        <v>18</v>
      </c>
      <c r="C40" s="32"/>
      <c r="D40" s="32"/>
      <c r="E40" s="6" t="s">
        <v>6</v>
      </c>
    </row>
    <row r="42" spans="1:5" x14ac:dyDescent="0.25">
      <c r="A42" s="2" t="s">
        <v>40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v>8678.3700000000008</v>
      </c>
    </row>
    <row r="45" spans="1:5" x14ac:dyDescent="0.25">
      <c r="A45" s="18" t="s">
        <v>52</v>
      </c>
      <c r="B45" s="17"/>
    </row>
    <row r="46" spans="1:5" x14ac:dyDescent="0.25">
      <c r="A46" s="2" t="s">
        <v>38</v>
      </c>
      <c r="B46" s="17">
        <v>15578</v>
      </c>
    </row>
    <row r="47" spans="1:5" x14ac:dyDescent="0.25">
      <c r="A47" s="2" t="s">
        <v>53</v>
      </c>
      <c r="B47" s="17">
        <f>8.5*100</f>
        <v>850</v>
      </c>
    </row>
    <row r="48" spans="1:5" ht="27.6" x14ac:dyDescent="0.25">
      <c r="A48" s="20" t="s">
        <v>41</v>
      </c>
      <c r="B48" s="17">
        <f>E27</f>
        <v>25452.159</v>
      </c>
    </row>
    <row r="49" spans="1:2" x14ac:dyDescent="0.25">
      <c r="A49" s="14" t="s">
        <v>39</v>
      </c>
      <c r="B49" s="19">
        <f>B44+B46+B47-B48</f>
        <v>-345.78899999999703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109375" style="2" customWidth="1"/>
    <col min="9" max="16384" width="9.109375" style="2"/>
  </cols>
  <sheetData>
    <row r="1" spans="1:5" ht="15.6" x14ac:dyDescent="0.25">
      <c r="A1" s="43" t="s">
        <v>11</v>
      </c>
      <c r="B1" s="43"/>
      <c r="C1" s="43"/>
      <c r="D1" s="43"/>
      <c r="E1" s="43"/>
    </row>
    <row r="2" spans="1:5" ht="36.75" customHeight="1" x14ac:dyDescent="0.3">
      <c r="A2" s="44" t="s">
        <v>12</v>
      </c>
      <c r="B2" s="45"/>
      <c r="C2" s="45"/>
      <c r="D2" s="45"/>
      <c r="E2" s="45"/>
    </row>
    <row r="3" spans="1:5" ht="15.6" x14ac:dyDescent="0.3">
      <c r="A3" s="44" t="s">
        <v>54</v>
      </c>
      <c r="B3" s="44"/>
      <c r="C3" s="44"/>
      <c r="D3" s="44"/>
      <c r="E3" s="44"/>
    </row>
    <row r="4" spans="1:5" s="1" customFormat="1" ht="15.6" x14ac:dyDescent="0.3">
      <c r="A4" s="5" t="s">
        <v>13</v>
      </c>
      <c r="B4" s="24"/>
      <c r="C4" s="24"/>
      <c r="D4" s="46" t="s">
        <v>55</v>
      </c>
      <c r="E4" s="46"/>
    </row>
    <row r="5" spans="1:5" x14ac:dyDescent="0.25">
      <c r="A5" s="27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ht="20.25" customHeight="1" x14ac:dyDescent="0.25">
      <c r="A8" s="38" t="s">
        <v>1</v>
      </c>
      <c r="B8" s="38"/>
      <c r="C8" s="38"/>
      <c r="D8" s="38"/>
      <c r="E8" s="38"/>
    </row>
    <row r="9" spans="1:5" ht="18" customHeight="1" x14ac:dyDescent="0.25">
      <c r="A9" s="35" t="s">
        <v>26</v>
      </c>
      <c r="B9" s="35"/>
      <c r="C9" s="35"/>
      <c r="D9" s="35"/>
      <c r="E9" s="35"/>
    </row>
    <row r="10" spans="1:5" ht="22.5" customHeight="1" x14ac:dyDescent="0.25">
      <c r="A10" s="39" t="s">
        <v>36</v>
      </c>
      <c r="B10" s="40"/>
      <c r="C10" s="40"/>
      <c r="D10" s="40"/>
      <c r="E10" s="40"/>
    </row>
    <row r="11" spans="1:5" ht="28.95" customHeight="1" x14ac:dyDescent="0.25">
      <c r="A11" s="35" t="s">
        <v>27</v>
      </c>
      <c r="B11" s="35"/>
      <c r="C11" s="35"/>
      <c r="D11" s="35"/>
      <c r="E11" s="35"/>
    </row>
    <row r="12" spans="1:5" ht="13.95" customHeight="1" x14ac:dyDescent="0.25">
      <c r="A12" s="38" t="s">
        <v>14</v>
      </c>
      <c r="B12" s="41"/>
      <c r="C12" s="41"/>
      <c r="D12" s="41"/>
      <c r="E12" s="41"/>
    </row>
    <row r="13" spans="1:5" x14ac:dyDescent="0.25">
      <c r="A13" s="35" t="s">
        <v>21</v>
      </c>
      <c r="B13" s="35"/>
      <c r="C13" s="35"/>
      <c r="D13" s="35"/>
      <c r="E13" s="35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22</v>
      </c>
      <c r="B15" s="35"/>
      <c r="C15" s="35"/>
      <c r="D15" s="35"/>
      <c r="E15" s="35"/>
    </row>
    <row r="16" spans="1:5" x14ac:dyDescent="0.25">
      <c r="A16" s="38" t="s">
        <v>15</v>
      </c>
      <c r="B16" s="41"/>
      <c r="C16" s="41"/>
      <c r="D16" s="41"/>
      <c r="E16" s="41"/>
    </row>
    <row r="17" spans="1:8" ht="28.5" customHeight="1" x14ac:dyDescent="0.25">
      <c r="A17" s="35" t="s">
        <v>16</v>
      </c>
      <c r="B17" s="35"/>
      <c r="C17" s="35"/>
      <c r="D17" s="35"/>
      <c r="E17" s="35"/>
    </row>
    <row r="18" spans="1:8" ht="61.5" customHeight="1" x14ac:dyDescent="0.25">
      <c r="A18" s="35" t="s">
        <v>28</v>
      </c>
      <c r="B18" s="35"/>
      <c r="C18" s="35"/>
      <c r="D18" s="35"/>
      <c r="E18" s="35"/>
    </row>
    <row r="19" spans="1:8" ht="36.75" customHeight="1" x14ac:dyDescent="0.25">
      <c r="A19" s="33" t="s">
        <v>29</v>
      </c>
      <c r="B19" s="33"/>
      <c r="C19" s="33"/>
      <c r="D19" s="33"/>
      <c r="E19" s="33"/>
    </row>
    <row r="20" spans="1:8" x14ac:dyDescent="0.25">
      <c r="A20" s="33"/>
      <c r="B20" s="33"/>
      <c r="C20" s="33"/>
      <c r="D20" s="33"/>
      <c r="E20" s="33"/>
      <c r="F20" s="2">
        <v>317.10000000000002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11.33</v>
      </c>
      <c r="E22" s="8">
        <f>D22*F20*G20</f>
        <v>10778.229000000001</v>
      </c>
    </row>
    <row r="23" spans="1:8" ht="69" x14ac:dyDescent="0.25">
      <c r="A23" s="7" t="s">
        <v>56</v>
      </c>
      <c r="B23" s="9" t="s">
        <v>57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23</v>
      </c>
      <c r="C24" s="3" t="s">
        <v>4</v>
      </c>
      <c r="D24" s="3">
        <v>3.3</v>
      </c>
      <c r="E24" s="8">
        <f>D24*F20*3</f>
        <v>3139.29</v>
      </c>
    </row>
    <row r="25" spans="1:8" x14ac:dyDescent="0.25">
      <c r="A25" s="7" t="s">
        <v>33</v>
      </c>
      <c r="B25" s="9" t="s">
        <v>57</v>
      </c>
      <c r="C25" s="3" t="s">
        <v>35</v>
      </c>
      <c r="D25" s="3"/>
      <c r="E25" s="8">
        <v>0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15103.659</v>
      </c>
    </row>
    <row r="29" spans="1:8" ht="34.950000000000003" customHeight="1" x14ac:dyDescent="0.25">
      <c r="A29" s="34" t="s">
        <v>58</v>
      </c>
      <c r="B29" s="34"/>
      <c r="C29" s="34"/>
      <c r="D29" s="34"/>
      <c r="E29" s="34"/>
    </row>
    <row r="30" spans="1:8" ht="32.25" customHeight="1" x14ac:dyDescent="0.25">
      <c r="A30" s="35" t="s">
        <v>20</v>
      </c>
      <c r="B30" s="35"/>
      <c r="C30" s="35"/>
      <c r="D30" s="35"/>
      <c r="E30" s="35"/>
    </row>
    <row r="31" spans="1:8" x14ac:dyDescent="0.25">
      <c r="A31" s="35" t="s">
        <v>19</v>
      </c>
      <c r="B31" s="35"/>
      <c r="C31" s="35"/>
      <c r="D31" s="35"/>
      <c r="E31" s="35"/>
      <c r="F31" s="14"/>
      <c r="G31" s="14"/>
      <c r="H31" s="15"/>
    </row>
    <row r="32" spans="1:8" ht="28.5" customHeight="1" x14ac:dyDescent="0.25">
      <c r="A32" s="35" t="s">
        <v>30</v>
      </c>
      <c r="B32" s="35"/>
      <c r="C32" s="35"/>
      <c r="D32" s="35"/>
      <c r="E32" s="35"/>
    </row>
    <row r="33" spans="1:5" x14ac:dyDescent="0.25">
      <c r="A33" s="35" t="s">
        <v>17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x14ac:dyDescent="0.25">
      <c r="A35" s="35" t="s">
        <v>17</v>
      </c>
      <c r="B35" s="35"/>
      <c r="C35" s="35"/>
      <c r="D35" s="35"/>
      <c r="E35" s="35"/>
    </row>
    <row r="36" spans="1:5" ht="14.4" thickBot="1" x14ac:dyDescent="0.3">
      <c r="A36" s="37" t="s">
        <v>31</v>
      </c>
      <c r="B36" s="37"/>
      <c r="C36" s="37"/>
      <c r="D36" s="37"/>
      <c r="E36" s="37"/>
    </row>
    <row r="37" spans="1:5" x14ac:dyDescent="0.25">
      <c r="B37" s="32" t="s">
        <v>18</v>
      </c>
      <c r="C37" s="32"/>
      <c r="D37" s="32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ht="14.4" thickBot="1" x14ac:dyDescent="0.3">
      <c r="A39" s="37" t="s">
        <v>32</v>
      </c>
      <c r="B39" s="37"/>
      <c r="C39" s="37"/>
      <c r="D39" s="37"/>
      <c r="E39" s="37"/>
    </row>
    <row r="40" spans="1:5" x14ac:dyDescent="0.25">
      <c r="B40" s="32" t="s">
        <v>18</v>
      </c>
      <c r="C40" s="32"/>
      <c r="D40" s="32"/>
      <c r="E40" s="6" t="s">
        <v>6</v>
      </c>
    </row>
    <row r="42" spans="1:5" x14ac:dyDescent="0.25">
      <c r="A42" s="2" t="s">
        <v>40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'1кв'!B49</f>
        <v>-345.78899999999703</v>
      </c>
    </row>
    <row r="45" spans="1:5" x14ac:dyDescent="0.25">
      <c r="A45" s="18" t="s">
        <v>52</v>
      </c>
      <c r="B45" s="17"/>
    </row>
    <row r="46" spans="1:5" x14ac:dyDescent="0.25">
      <c r="A46" s="2" t="s">
        <v>38</v>
      </c>
      <c r="B46" s="17">
        <v>18067.310000000001</v>
      </c>
    </row>
    <row r="47" spans="1:5" x14ac:dyDescent="0.25">
      <c r="A47" s="2" t="s">
        <v>53</v>
      </c>
      <c r="B47" s="17">
        <f>3*100</f>
        <v>300</v>
      </c>
    </row>
    <row r="48" spans="1:5" ht="27.6" x14ac:dyDescent="0.25">
      <c r="A48" s="20" t="s">
        <v>41</v>
      </c>
      <c r="B48" s="17">
        <f>E27</f>
        <v>15103.659</v>
      </c>
    </row>
    <row r="49" spans="1:2" x14ac:dyDescent="0.25">
      <c r="A49" s="14" t="s">
        <v>39</v>
      </c>
      <c r="B49" s="19">
        <f>B44+B46+B47-B48</f>
        <v>2917.8620000000046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A31" sqref="A31:E31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109375" style="2" customWidth="1"/>
    <col min="9" max="16384" width="9.109375" style="2"/>
  </cols>
  <sheetData>
    <row r="1" spans="1:5" ht="15.6" x14ac:dyDescent="0.25">
      <c r="A1" s="43" t="s">
        <v>11</v>
      </c>
      <c r="B1" s="43"/>
      <c r="C1" s="43"/>
      <c r="D1" s="43"/>
      <c r="E1" s="43"/>
    </row>
    <row r="2" spans="1:5" ht="36.75" customHeight="1" x14ac:dyDescent="0.3">
      <c r="A2" s="44" t="s">
        <v>12</v>
      </c>
      <c r="B2" s="45"/>
      <c r="C2" s="45"/>
      <c r="D2" s="45"/>
      <c r="E2" s="45"/>
    </row>
    <row r="3" spans="1:5" ht="15.6" x14ac:dyDescent="0.3">
      <c r="A3" s="44" t="s">
        <v>59</v>
      </c>
      <c r="B3" s="44"/>
      <c r="C3" s="44"/>
      <c r="D3" s="44"/>
      <c r="E3" s="44"/>
    </row>
    <row r="4" spans="1:5" s="1" customFormat="1" ht="15.6" x14ac:dyDescent="0.3">
      <c r="A4" s="5" t="s">
        <v>13</v>
      </c>
      <c r="B4" s="24"/>
      <c r="C4" s="24"/>
      <c r="D4" s="46" t="s">
        <v>60</v>
      </c>
      <c r="E4" s="46"/>
    </row>
    <row r="5" spans="1:5" x14ac:dyDescent="0.25">
      <c r="A5" s="29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ht="20.25" customHeight="1" x14ac:dyDescent="0.25">
      <c r="A8" s="38" t="s">
        <v>1</v>
      </c>
      <c r="B8" s="38"/>
      <c r="C8" s="38"/>
      <c r="D8" s="38"/>
      <c r="E8" s="38"/>
    </row>
    <row r="9" spans="1:5" ht="18" customHeight="1" x14ac:dyDescent="0.25">
      <c r="A9" s="35" t="s">
        <v>26</v>
      </c>
      <c r="B9" s="35"/>
      <c r="C9" s="35"/>
      <c r="D9" s="35"/>
      <c r="E9" s="35"/>
    </row>
    <row r="10" spans="1:5" ht="22.5" customHeight="1" x14ac:dyDescent="0.25">
      <c r="A10" s="39" t="s">
        <v>36</v>
      </c>
      <c r="B10" s="40"/>
      <c r="C10" s="40"/>
      <c r="D10" s="40"/>
      <c r="E10" s="40"/>
    </row>
    <row r="11" spans="1:5" ht="28.95" customHeight="1" x14ac:dyDescent="0.25">
      <c r="A11" s="35" t="s">
        <v>27</v>
      </c>
      <c r="B11" s="35"/>
      <c r="C11" s="35"/>
      <c r="D11" s="35"/>
      <c r="E11" s="35"/>
    </row>
    <row r="12" spans="1:5" ht="13.95" customHeight="1" x14ac:dyDescent="0.25">
      <c r="A12" s="38" t="s">
        <v>14</v>
      </c>
      <c r="B12" s="41"/>
      <c r="C12" s="41"/>
      <c r="D12" s="41"/>
      <c r="E12" s="41"/>
    </row>
    <row r="13" spans="1:5" x14ac:dyDescent="0.25">
      <c r="A13" s="35" t="s">
        <v>21</v>
      </c>
      <c r="B13" s="35"/>
      <c r="C13" s="35"/>
      <c r="D13" s="35"/>
      <c r="E13" s="35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22</v>
      </c>
      <c r="B15" s="35"/>
      <c r="C15" s="35"/>
      <c r="D15" s="35"/>
      <c r="E15" s="35"/>
    </row>
    <row r="16" spans="1:5" x14ac:dyDescent="0.25">
      <c r="A16" s="38" t="s">
        <v>15</v>
      </c>
      <c r="B16" s="41"/>
      <c r="C16" s="41"/>
      <c r="D16" s="41"/>
      <c r="E16" s="41"/>
    </row>
    <row r="17" spans="1:8" ht="28.5" customHeight="1" x14ac:dyDescent="0.25">
      <c r="A17" s="35" t="s">
        <v>16</v>
      </c>
      <c r="B17" s="35"/>
      <c r="C17" s="35"/>
      <c r="D17" s="35"/>
      <c r="E17" s="35"/>
    </row>
    <row r="18" spans="1:8" ht="61.5" customHeight="1" x14ac:dyDescent="0.25">
      <c r="A18" s="35" t="s">
        <v>28</v>
      </c>
      <c r="B18" s="35"/>
      <c r="C18" s="35"/>
      <c r="D18" s="35"/>
      <c r="E18" s="35"/>
    </row>
    <row r="19" spans="1:8" ht="36.75" customHeight="1" x14ac:dyDescent="0.25">
      <c r="A19" s="33" t="s">
        <v>29</v>
      </c>
      <c r="B19" s="33"/>
      <c r="C19" s="33"/>
      <c r="D19" s="33"/>
      <c r="E19" s="33"/>
    </row>
    <row r="20" spans="1:8" x14ac:dyDescent="0.25">
      <c r="A20" s="33"/>
      <c r="B20" s="33"/>
      <c r="C20" s="33"/>
      <c r="D20" s="33"/>
      <c r="E20" s="33"/>
      <c r="F20" s="2">
        <v>317.10000000000002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11.96</v>
      </c>
      <c r="E22" s="8">
        <f>D22*F20*G20</f>
        <v>11377.548000000003</v>
      </c>
    </row>
    <row r="23" spans="1:8" ht="69" x14ac:dyDescent="0.25">
      <c r="A23" s="7" t="s">
        <v>56</v>
      </c>
      <c r="B23" s="9" t="s">
        <v>61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23</v>
      </c>
      <c r="C24" s="3" t="s">
        <v>4</v>
      </c>
      <c r="D24" s="3">
        <v>3.43</v>
      </c>
      <c r="E24" s="8">
        <f>D24*F20*3</f>
        <v>3262.9589999999998</v>
      </c>
    </row>
    <row r="25" spans="1:8" x14ac:dyDescent="0.25">
      <c r="A25" s="7" t="s">
        <v>33</v>
      </c>
      <c r="B25" s="9" t="s">
        <v>61</v>
      </c>
      <c r="C25" s="3" t="s">
        <v>35</v>
      </c>
      <c r="D25" s="3"/>
      <c r="E25" s="8">
        <v>392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16218.647000000001</v>
      </c>
    </row>
    <row r="29" spans="1:8" ht="34.950000000000003" customHeight="1" x14ac:dyDescent="0.25">
      <c r="A29" s="34" t="s">
        <v>62</v>
      </c>
      <c r="B29" s="34"/>
      <c r="C29" s="34"/>
      <c r="D29" s="34"/>
      <c r="E29" s="34"/>
    </row>
    <row r="30" spans="1:8" ht="32.25" customHeight="1" x14ac:dyDescent="0.25">
      <c r="A30" s="35" t="s">
        <v>20</v>
      </c>
      <c r="B30" s="35"/>
      <c r="C30" s="35"/>
      <c r="D30" s="35"/>
      <c r="E30" s="35"/>
    </row>
    <row r="31" spans="1:8" x14ac:dyDescent="0.25">
      <c r="A31" s="35" t="s">
        <v>19</v>
      </c>
      <c r="B31" s="35"/>
      <c r="C31" s="35"/>
      <c r="D31" s="35"/>
      <c r="E31" s="35"/>
      <c r="F31" s="14"/>
      <c r="G31" s="14"/>
      <c r="H31" s="15"/>
    </row>
    <row r="32" spans="1:8" ht="28.5" customHeight="1" x14ac:dyDescent="0.25">
      <c r="A32" s="35" t="s">
        <v>30</v>
      </c>
      <c r="B32" s="35"/>
      <c r="C32" s="35"/>
      <c r="D32" s="35"/>
      <c r="E32" s="35"/>
    </row>
    <row r="33" spans="1:5" x14ac:dyDescent="0.25">
      <c r="A33" s="35" t="s">
        <v>17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x14ac:dyDescent="0.25">
      <c r="A35" s="35" t="s">
        <v>17</v>
      </c>
      <c r="B35" s="35"/>
      <c r="C35" s="35"/>
      <c r="D35" s="35"/>
      <c r="E35" s="35"/>
    </row>
    <row r="36" spans="1:5" ht="14.4" thickBot="1" x14ac:dyDescent="0.3">
      <c r="A36" s="37" t="s">
        <v>31</v>
      </c>
      <c r="B36" s="37"/>
      <c r="C36" s="37"/>
      <c r="D36" s="37"/>
      <c r="E36" s="37"/>
    </row>
    <row r="37" spans="1:5" x14ac:dyDescent="0.25">
      <c r="B37" s="32" t="s">
        <v>18</v>
      </c>
      <c r="C37" s="32"/>
      <c r="D37" s="32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ht="14.4" thickBot="1" x14ac:dyDescent="0.3">
      <c r="A39" s="37" t="s">
        <v>32</v>
      </c>
      <c r="B39" s="37"/>
      <c r="C39" s="37"/>
      <c r="D39" s="37"/>
      <c r="E39" s="37"/>
    </row>
    <row r="40" spans="1:5" x14ac:dyDescent="0.25">
      <c r="B40" s="32" t="s">
        <v>18</v>
      </c>
      <c r="C40" s="32"/>
      <c r="D40" s="32"/>
      <c r="E40" s="6" t="s">
        <v>6</v>
      </c>
    </row>
    <row r="42" spans="1:5" x14ac:dyDescent="0.25">
      <c r="A42" s="2" t="s">
        <v>40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'2кв'!B49</f>
        <v>2917.8620000000046</v>
      </c>
    </row>
    <row r="45" spans="1:5" x14ac:dyDescent="0.25">
      <c r="A45" s="18" t="s">
        <v>63</v>
      </c>
      <c r="B45" s="17"/>
    </row>
    <row r="46" spans="1:5" x14ac:dyDescent="0.25">
      <c r="A46" s="2" t="s">
        <v>38</v>
      </c>
      <c r="B46" s="17">
        <v>17012.16</v>
      </c>
    </row>
    <row r="47" spans="1:5" x14ac:dyDescent="0.25">
      <c r="A47" s="2" t="s">
        <v>53</v>
      </c>
      <c r="B47" s="17">
        <f>3*100</f>
        <v>300</v>
      </c>
    </row>
    <row r="48" spans="1:5" ht="27.6" x14ac:dyDescent="0.25">
      <c r="A48" s="20" t="s">
        <v>41</v>
      </c>
      <c r="B48" s="17">
        <f>E27</f>
        <v>16218.647000000001</v>
      </c>
    </row>
    <row r="49" spans="1:2" x14ac:dyDescent="0.25">
      <c r="A49" s="14" t="s">
        <v>39</v>
      </c>
      <c r="B49" s="19">
        <f>B44+B46+B47-B48</f>
        <v>4011.3750000000036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4" zoomScaleNormal="100" zoomScaleSheetLayoutView="100" workbookViewId="0">
      <selection activeCell="B49" sqref="B49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109375" style="2" customWidth="1"/>
    <col min="9" max="16384" width="9.109375" style="2"/>
  </cols>
  <sheetData>
    <row r="1" spans="1:5" ht="15.6" x14ac:dyDescent="0.25">
      <c r="A1" s="43" t="s">
        <v>11</v>
      </c>
      <c r="B1" s="43"/>
      <c r="C1" s="43"/>
      <c r="D1" s="43"/>
      <c r="E1" s="43"/>
    </row>
    <row r="2" spans="1:5" ht="36.75" customHeight="1" x14ac:dyDescent="0.3">
      <c r="A2" s="44" t="s">
        <v>12</v>
      </c>
      <c r="B2" s="45"/>
      <c r="C2" s="45"/>
      <c r="D2" s="45"/>
      <c r="E2" s="45"/>
    </row>
    <row r="3" spans="1:5" x14ac:dyDescent="0.25">
      <c r="A3" s="47" t="s">
        <v>64</v>
      </c>
      <c r="B3" s="47"/>
      <c r="C3" s="47"/>
      <c r="D3" s="47"/>
      <c r="E3" s="47"/>
    </row>
    <row r="4" spans="1:5" s="1" customFormat="1" ht="15.6" x14ac:dyDescent="0.3">
      <c r="A4" s="48" t="s">
        <v>13</v>
      </c>
      <c r="B4" s="4"/>
      <c r="C4" s="4"/>
      <c r="D4" s="4"/>
      <c r="E4" s="49" t="s">
        <v>65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ht="20.25" customHeight="1" x14ac:dyDescent="0.25">
      <c r="A8" s="38" t="s">
        <v>1</v>
      </c>
      <c r="B8" s="38"/>
      <c r="C8" s="38"/>
      <c r="D8" s="38"/>
      <c r="E8" s="38"/>
    </row>
    <row r="9" spans="1:5" ht="18" customHeight="1" x14ac:dyDescent="0.25">
      <c r="A9" s="35" t="s">
        <v>26</v>
      </c>
      <c r="B9" s="35"/>
      <c r="C9" s="35"/>
      <c r="D9" s="35"/>
      <c r="E9" s="35"/>
    </row>
    <row r="10" spans="1:5" ht="22.5" customHeight="1" x14ac:dyDescent="0.25">
      <c r="A10" s="39" t="s">
        <v>36</v>
      </c>
      <c r="B10" s="40"/>
      <c r="C10" s="40"/>
      <c r="D10" s="40"/>
      <c r="E10" s="40"/>
    </row>
    <row r="11" spans="1:5" ht="28.95" customHeight="1" x14ac:dyDescent="0.25">
      <c r="A11" s="35" t="s">
        <v>27</v>
      </c>
      <c r="B11" s="35"/>
      <c r="C11" s="35"/>
      <c r="D11" s="35"/>
      <c r="E11" s="35"/>
    </row>
    <row r="12" spans="1:5" ht="13.95" customHeight="1" x14ac:dyDescent="0.25">
      <c r="A12" s="38" t="s">
        <v>14</v>
      </c>
      <c r="B12" s="41"/>
      <c r="C12" s="41"/>
      <c r="D12" s="41"/>
      <c r="E12" s="41"/>
    </row>
    <row r="13" spans="1:5" x14ac:dyDescent="0.25">
      <c r="A13" s="35" t="s">
        <v>21</v>
      </c>
      <c r="B13" s="35"/>
      <c r="C13" s="35"/>
      <c r="D13" s="35"/>
      <c r="E13" s="35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22</v>
      </c>
      <c r="B15" s="35"/>
      <c r="C15" s="35"/>
      <c r="D15" s="35"/>
      <c r="E15" s="35"/>
    </row>
    <row r="16" spans="1:5" x14ac:dyDescent="0.25">
      <c r="A16" s="38" t="s">
        <v>15</v>
      </c>
      <c r="B16" s="41"/>
      <c r="C16" s="41"/>
      <c r="D16" s="41"/>
      <c r="E16" s="41"/>
    </row>
    <row r="17" spans="1:8" ht="28.5" customHeight="1" x14ac:dyDescent="0.25">
      <c r="A17" s="35" t="s">
        <v>16</v>
      </c>
      <c r="B17" s="35"/>
      <c r="C17" s="35"/>
      <c r="D17" s="35"/>
      <c r="E17" s="35"/>
    </row>
    <row r="18" spans="1:8" ht="61.5" customHeight="1" x14ac:dyDescent="0.25">
      <c r="A18" s="35" t="s">
        <v>28</v>
      </c>
      <c r="B18" s="35"/>
      <c r="C18" s="35"/>
      <c r="D18" s="35"/>
      <c r="E18" s="35"/>
    </row>
    <row r="19" spans="1:8" ht="36.75" customHeight="1" x14ac:dyDescent="0.25">
      <c r="A19" s="33" t="s">
        <v>29</v>
      </c>
      <c r="B19" s="33"/>
      <c r="C19" s="33"/>
      <c r="D19" s="33"/>
      <c r="E19" s="33"/>
    </row>
    <row r="20" spans="1:8" x14ac:dyDescent="0.25">
      <c r="A20" s="33"/>
      <c r="B20" s="33"/>
      <c r="C20" s="33"/>
      <c r="D20" s="33"/>
      <c r="E20" s="33"/>
      <c r="F20" s="2">
        <v>317.10000000000002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11.96</v>
      </c>
      <c r="E22" s="8">
        <f>D22*F20*G20</f>
        <v>11377.548000000003</v>
      </c>
    </row>
    <row r="23" spans="1:8" ht="69" x14ac:dyDescent="0.25">
      <c r="A23" s="7" t="s">
        <v>56</v>
      </c>
      <c r="B23" s="9" t="s">
        <v>66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23</v>
      </c>
      <c r="C24" s="3" t="s">
        <v>4</v>
      </c>
      <c r="D24" s="3">
        <v>3.43</v>
      </c>
      <c r="E24" s="8">
        <f>D24*F20*3</f>
        <v>3262.9589999999998</v>
      </c>
    </row>
    <row r="25" spans="1:8" x14ac:dyDescent="0.25">
      <c r="A25" s="7" t="s">
        <v>33</v>
      </c>
      <c r="B25" s="9" t="s">
        <v>66</v>
      </c>
      <c r="C25" s="3" t="s">
        <v>35</v>
      </c>
      <c r="D25" s="3"/>
      <c r="E25" s="8">
        <v>0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15826.647000000001</v>
      </c>
    </row>
    <row r="29" spans="1:8" ht="34.950000000000003" customHeight="1" x14ac:dyDescent="0.25">
      <c r="A29" s="34" t="s">
        <v>89</v>
      </c>
      <c r="B29" s="34"/>
      <c r="C29" s="34"/>
      <c r="D29" s="34"/>
      <c r="E29" s="34"/>
    </row>
    <row r="30" spans="1:8" ht="32.25" customHeight="1" x14ac:dyDescent="0.25">
      <c r="A30" s="35" t="s">
        <v>20</v>
      </c>
      <c r="B30" s="35"/>
      <c r="C30" s="35"/>
      <c r="D30" s="35"/>
      <c r="E30" s="35"/>
    </row>
    <row r="31" spans="1:8" x14ac:dyDescent="0.25">
      <c r="A31" s="35" t="s">
        <v>19</v>
      </c>
      <c r="B31" s="35"/>
      <c r="C31" s="35"/>
      <c r="D31" s="35"/>
      <c r="E31" s="35"/>
      <c r="F31" s="14"/>
      <c r="G31" s="14"/>
      <c r="H31" s="15"/>
    </row>
    <row r="32" spans="1:8" ht="28.5" customHeight="1" x14ac:dyDescent="0.25">
      <c r="A32" s="35" t="s">
        <v>30</v>
      </c>
      <c r="B32" s="35"/>
      <c r="C32" s="35"/>
      <c r="D32" s="35"/>
      <c r="E32" s="35"/>
    </row>
    <row r="33" spans="1:5" x14ac:dyDescent="0.25">
      <c r="A33" s="35" t="s">
        <v>17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x14ac:dyDescent="0.25">
      <c r="A35" s="35" t="s">
        <v>17</v>
      </c>
      <c r="B35" s="35"/>
      <c r="C35" s="35"/>
      <c r="D35" s="35"/>
      <c r="E35" s="35"/>
    </row>
    <row r="36" spans="1:5" ht="14.4" thickBot="1" x14ac:dyDescent="0.3">
      <c r="A36" s="37" t="s">
        <v>31</v>
      </c>
      <c r="B36" s="37"/>
      <c r="C36" s="37"/>
      <c r="D36" s="37"/>
      <c r="E36" s="37"/>
    </row>
    <row r="37" spans="1:5" x14ac:dyDescent="0.25">
      <c r="B37" s="32" t="s">
        <v>18</v>
      </c>
      <c r="C37" s="32"/>
      <c r="D37" s="32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ht="14.4" thickBot="1" x14ac:dyDescent="0.3">
      <c r="A39" s="37" t="s">
        <v>32</v>
      </c>
      <c r="B39" s="37"/>
      <c r="C39" s="37"/>
      <c r="D39" s="37"/>
      <c r="E39" s="37"/>
    </row>
    <row r="40" spans="1:5" x14ac:dyDescent="0.25">
      <c r="B40" s="32" t="s">
        <v>18</v>
      </c>
      <c r="C40" s="32"/>
      <c r="D40" s="32"/>
      <c r="E40" s="6" t="s">
        <v>6</v>
      </c>
    </row>
    <row r="42" spans="1:5" x14ac:dyDescent="0.25">
      <c r="A42" s="2" t="s">
        <v>40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'3кв'!B49</f>
        <v>4011.3750000000036</v>
      </c>
    </row>
    <row r="45" spans="1:5" x14ac:dyDescent="0.25">
      <c r="A45" s="18" t="s">
        <v>63</v>
      </c>
      <c r="B45" s="17"/>
    </row>
    <row r="46" spans="1:5" x14ac:dyDescent="0.25">
      <c r="A46" s="2" t="s">
        <v>38</v>
      </c>
      <c r="B46" s="17">
        <f>17012.16+95.04</f>
        <v>17107.2</v>
      </c>
    </row>
    <row r="47" spans="1:5" x14ac:dyDescent="0.25">
      <c r="A47" s="2" t="s">
        <v>53</v>
      </c>
      <c r="B47" s="17">
        <f>3*100</f>
        <v>300</v>
      </c>
    </row>
    <row r="48" spans="1:5" ht="27.6" x14ac:dyDescent="0.25">
      <c r="A48" s="20" t="s">
        <v>41</v>
      </c>
      <c r="B48" s="17">
        <f>E27</f>
        <v>15826.647000000001</v>
      </c>
    </row>
    <row r="49" spans="1:2" x14ac:dyDescent="0.25">
      <c r="A49" s="14" t="s">
        <v>39</v>
      </c>
      <c r="B49" s="19">
        <f>B44+B46+B47-B48</f>
        <v>5591.9280000000035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6" zoomScaleNormal="100" zoomScaleSheetLayoutView="100" workbookViewId="0">
      <selection activeCell="C20" sqref="C2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0" t="s">
        <v>67</v>
      </c>
      <c r="B1" s="50"/>
      <c r="C1" s="50"/>
      <c r="D1" s="51"/>
    </row>
    <row r="2" spans="1:5" ht="15.6" x14ac:dyDescent="0.3">
      <c r="A2" s="52" t="s">
        <v>68</v>
      </c>
      <c r="B2" s="52"/>
      <c r="C2" s="52"/>
      <c r="D2" s="1"/>
    </row>
    <row r="3" spans="1:5" ht="15.6" x14ac:dyDescent="0.3">
      <c r="A3" s="52" t="s">
        <v>69</v>
      </c>
      <c r="B3" s="52"/>
      <c r="C3" s="52"/>
      <c r="D3" s="1"/>
    </row>
    <row r="4" spans="1:5" ht="15.6" x14ac:dyDescent="0.3">
      <c r="A4" s="50" t="s">
        <v>86</v>
      </c>
      <c r="B4" s="50"/>
      <c r="C4" s="50"/>
      <c r="D4" s="51"/>
    </row>
    <row r="5" spans="1:5" ht="15.6" x14ac:dyDescent="0.3">
      <c r="A5" s="53"/>
      <c r="B5" s="53"/>
      <c r="C5" s="53"/>
      <c r="D5" s="1"/>
    </row>
    <row r="6" spans="1:5" ht="15.6" x14ac:dyDescent="0.3">
      <c r="A6" s="1"/>
      <c r="B6" s="54" t="s">
        <v>70</v>
      </c>
      <c r="C6" s="55">
        <f>'1кв'!B44</f>
        <v>8678.3700000000008</v>
      </c>
      <c r="D6" s="56"/>
    </row>
    <row r="7" spans="1:5" ht="15.6" x14ac:dyDescent="0.3">
      <c r="A7" s="1"/>
      <c r="B7" s="54" t="s">
        <v>87</v>
      </c>
      <c r="C7" s="55"/>
      <c r="D7" s="56"/>
    </row>
    <row r="8" spans="1:5" ht="15.6" x14ac:dyDescent="0.3">
      <c r="A8" s="57" t="s">
        <v>71</v>
      </c>
      <c r="B8" s="54" t="s">
        <v>72</v>
      </c>
      <c r="C8" s="58">
        <f>'1кв'!B46+'2кв'!B46+'3кв'!B46+'4кв'!B46</f>
        <v>67764.67</v>
      </c>
      <c r="D8" s="59"/>
    </row>
    <row r="9" spans="1:5" ht="15.6" x14ac:dyDescent="0.3">
      <c r="A9" s="57"/>
      <c r="B9" s="54" t="s">
        <v>73</v>
      </c>
      <c r="C9" s="58">
        <f>'1кв'!B47+'2кв'!B47+'3кв'!B47+'4кв'!B47</f>
        <v>1750</v>
      </c>
      <c r="D9" s="59"/>
    </row>
    <row r="10" spans="1:5" ht="15.6" x14ac:dyDescent="0.3">
      <c r="A10" s="24"/>
      <c r="B10" s="54" t="s">
        <v>74</v>
      </c>
      <c r="C10" s="60">
        <f>SUM(C8:C9)</f>
        <v>69514.67</v>
      </c>
      <c r="D10" s="56"/>
    </row>
    <row r="11" spans="1:5" ht="15.6" x14ac:dyDescent="0.3">
      <c r="A11" s="1"/>
      <c r="B11" s="61"/>
      <c r="C11" s="61"/>
      <c r="D11" s="62"/>
    </row>
    <row r="12" spans="1:5" ht="15.6" x14ac:dyDescent="0.3">
      <c r="A12" s="1" t="s">
        <v>75</v>
      </c>
      <c r="B12" s="63" t="s">
        <v>76</v>
      </c>
      <c r="C12" s="64">
        <f>'1кв'!E22+'2кв'!E22+'3кв'!E22+'4кв'!E22</f>
        <v>44311.554000000011</v>
      </c>
      <c r="D12" s="62"/>
    </row>
    <row r="13" spans="1:5" ht="15.6" x14ac:dyDescent="0.3">
      <c r="A13" s="1"/>
      <c r="B13" s="7" t="s">
        <v>42</v>
      </c>
      <c r="C13" s="64">
        <f>'1кв'!E23+'2кв'!E23+'3кв'!E23+'4кв'!E23</f>
        <v>3645.06</v>
      </c>
      <c r="D13" s="62"/>
      <c r="E13" s="65"/>
    </row>
    <row r="14" spans="1:5" ht="41.4" x14ac:dyDescent="0.3">
      <c r="B14" s="7" t="s">
        <v>56</v>
      </c>
      <c r="C14" s="64">
        <f>'1кв'!E24+'2кв'!E24+'3кв'!E24+'4кв'!E24</f>
        <v>12804.498</v>
      </c>
      <c r="D14" s="62"/>
    </row>
    <row r="15" spans="1:5" ht="15.6" x14ac:dyDescent="0.3">
      <c r="A15" s="1"/>
      <c r="B15" s="7" t="s">
        <v>33</v>
      </c>
      <c r="C15" s="64">
        <f>'1кв'!E25+'2кв'!E25+'3кв'!E25+'4кв'!E25</f>
        <v>840</v>
      </c>
      <c r="D15" s="62"/>
    </row>
    <row r="16" spans="1:5" ht="15.6" x14ac:dyDescent="0.3">
      <c r="A16" s="1"/>
      <c r="B16" s="66" t="s">
        <v>88</v>
      </c>
      <c r="C16" s="67">
        <v>0</v>
      </c>
      <c r="D16" s="62"/>
    </row>
    <row r="17" spans="1:5" ht="15.6" x14ac:dyDescent="0.3">
      <c r="A17" s="1"/>
      <c r="B17" s="68" t="s">
        <v>77</v>
      </c>
      <c r="C17" s="67">
        <f>SUM(C18:C18)</f>
        <v>11000</v>
      </c>
      <c r="D17" s="62"/>
    </row>
    <row r="18" spans="1:5" ht="15.6" x14ac:dyDescent="0.3">
      <c r="A18" s="1"/>
      <c r="B18" s="7" t="s">
        <v>50</v>
      </c>
      <c r="C18" s="69">
        <f>'1кв'!E26</f>
        <v>11000</v>
      </c>
      <c r="D18" s="62"/>
    </row>
    <row r="19" spans="1:5" ht="15.6" x14ac:dyDescent="0.3">
      <c r="A19" s="1"/>
      <c r="B19" s="70" t="s">
        <v>78</v>
      </c>
      <c r="C19" s="71">
        <f>SUM(C12:C17)</f>
        <v>72601.112000000008</v>
      </c>
      <c r="D19" s="62"/>
      <c r="E19" s="65"/>
    </row>
    <row r="20" spans="1:5" ht="15.6" x14ac:dyDescent="0.3">
      <c r="A20" s="1"/>
      <c r="B20" s="72" t="s">
        <v>79</v>
      </c>
      <c r="C20" s="71">
        <f>C6+C10-C19</f>
        <v>5591.9279999999853</v>
      </c>
      <c r="D20" s="62"/>
    </row>
    <row r="21" spans="1:5" ht="15.6" x14ac:dyDescent="0.3">
      <c r="A21" s="1"/>
      <c r="B21" s="57"/>
      <c r="C21" s="57"/>
      <c r="D21" s="62"/>
    </row>
    <row r="22" spans="1:5" ht="15.6" x14ac:dyDescent="0.3">
      <c r="A22" s="1"/>
      <c r="B22" s="57"/>
      <c r="C22" s="57"/>
      <c r="D22" s="62"/>
    </row>
    <row r="23" spans="1:5" ht="15.6" x14ac:dyDescent="0.3">
      <c r="A23" s="1"/>
      <c r="B23" s="57"/>
      <c r="C23" s="57"/>
      <c r="D23" s="62"/>
    </row>
    <row r="24" spans="1:5" ht="15.6" x14ac:dyDescent="0.3">
      <c r="A24" s="57" t="s">
        <v>80</v>
      </c>
      <c r="C24" s="57"/>
      <c r="D24" s="62"/>
    </row>
    <row r="25" spans="1:5" ht="15.6" x14ac:dyDescent="0.3">
      <c r="A25" s="1"/>
      <c r="B25" s="57"/>
      <c r="C25" s="57"/>
      <c r="D25" s="62"/>
    </row>
    <row r="26" spans="1:5" ht="15.6" x14ac:dyDescent="0.3">
      <c r="A26" s="1"/>
      <c r="B26" s="57"/>
      <c r="C26" s="57"/>
      <c r="D26" s="62"/>
    </row>
    <row r="27" spans="1:5" ht="15.6" x14ac:dyDescent="0.3">
      <c r="A27" s="1" t="s">
        <v>81</v>
      </c>
      <c r="B27" s="57" t="s">
        <v>82</v>
      </c>
      <c r="C27" s="57"/>
      <c r="D27" s="62"/>
    </row>
    <row r="28" spans="1:5" ht="15.6" x14ac:dyDescent="0.3">
      <c r="A28" s="1"/>
      <c r="B28" s="57" t="s">
        <v>83</v>
      </c>
      <c r="C28" s="57"/>
      <c r="D28" s="62"/>
    </row>
    <row r="29" spans="1:5" ht="15.6" x14ac:dyDescent="0.3">
      <c r="A29" s="1"/>
      <c r="B29" s="57" t="s">
        <v>84</v>
      </c>
      <c r="C29" s="57"/>
      <c r="D29" s="62"/>
    </row>
    <row r="30" spans="1:5" ht="15.6" x14ac:dyDescent="0.3">
      <c r="A30" s="1"/>
      <c r="B30" s="57"/>
      <c r="C30" s="57"/>
      <c r="D30" s="62"/>
    </row>
    <row r="31" spans="1:5" ht="15.6" x14ac:dyDescent="0.3">
      <c r="A31" s="1"/>
      <c r="B31" s="57"/>
      <c r="C31" s="57"/>
      <c r="D31" s="62"/>
    </row>
    <row r="32" spans="1:5" ht="15.6" x14ac:dyDescent="0.3">
      <c r="A32" s="53" t="s">
        <v>85</v>
      </c>
      <c r="B32" s="53"/>
      <c r="C32" s="53"/>
      <c r="D32" s="62"/>
    </row>
    <row r="33" spans="1:4" ht="15.6" x14ac:dyDescent="0.3">
      <c r="A33" s="1"/>
      <c r="B33" s="57"/>
      <c r="C33" s="57"/>
      <c r="D33" s="62"/>
    </row>
    <row r="34" spans="1:4" ht="15.6" x14ac:dyDescent="0.3">
      <c r="A34" s="1"/>
      <c r="B34" s="57"/>
      <c r="C34" s="57"/>
      <c r="D34" s="62"/>
    </row>
    <row r="35" spans="1:4" ht="15.6" x14ac:dyDescent="0.3">
      <c r="A35" s="1"/>
      <c r="B35" s="57"/>
      <c r="C35" s="57"/>
      <c r="D35" s="62"/>
    </row>
    <row r="36" spans="1:4" ht="15.6" x14ac:dyDescent="0.3">
      <c r="A36" s="1"/>
      <c r="B36" s="57"/>
      <c r="C36" s="57"/>
      <c r="D36" s="62"/>
    </row>
  </sheetData>
  <mergeCells count="7">
    <mergeCell ref="A32:C32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2021-03-05T10:39:20Z</dcterms:modified>
</cp:coreProperties>
</file>