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3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'3кв'!$A$1:$E$49</definedName>
    <definedName name="_xlnm.Print_Area" localSheetId="3">'4кв'!$A$1:$E$49</definedName>
    <definedName name="_xlnm.Print_Area" localSheetId="4">отчет!$A$1:$C$33</definedName>
  </definedNames>
  <calcPr calcId="145621"/>
</workbook>
</file>

<file path=xl/calcChain.xml><?xml version="1.0" encoding="utf-8"?>
<calcChain xmlns="http://schemas.openxmlformats.org/spreadsheetml/2006/main">
  <c r="C15" i="18" l="1"/>
  <c r="C17" i="18"/>
  <c r="C12" i="18"/>
  <c r="C13" i="18"/>
  <c r="C14" i="18"/>
  <c r="C11" i="18"/>
  <c r="C8" i="18"/>
  <c r="C6" i="18"/>
  <c r="C16" i="18"/>
  <c r="C9" i="18"/>
  <c r="B45" i="17"/>
  <c r="E27" i="17"/>
  <c r="E26" i="17"/>
  <c r="E24" i="17"/>
  <c r="E23" i="17"/>
  <c r="E22" i="17"/>
  <c r="B48" i="17" s="1"/>
  <c r="C18" i="18" l="1"/>
  <c r="C19" i="18" s="1"/>
  <c r="B49" i="17"/>
  <c r="E26" i="16"/>
  <c r="E24" i="16"/>
  <c r="E23" i="16"/>
  <c r="E22" i="16"/>
  <c r="E27" i="16" l="1"/>
  <c r="B48" i="16" s="1"/>
  <c r="E23" i="15"/>
  <c r="E24" i="15"/>
  <c r="E22" i="15"/>
  <c r="E27" i="15" l="1"/>
  <c r="B48" i="15" s="1"/>
  <c r="E24" i="14" l="1"/>
  <c r="E22" i="14"/>
  <c r="E27" i="14" l="1"/>
  <c r="B48" i="14" s="1"/>
  <c r="B49" i="14" s="1"/>
  <c r="B45" i="15" s="1"/>
  <c r="B49" i="15" s="1"/>
  <c r="B45" i="16" s="1"/>
  <c r="B49" i="16" s="1"/>
</calcChain>
</file>

<file path=xl/sharedStrings.xml><?xml version="1.0" encoding="utf-8"?>
<sst xmlns="http://schemas.openxmlformats.org/spreadsheetml/2006/main" count="262" uniqueCount="94">
  <si>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</si>
  <si>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</si>
  <si>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</si>
  <si>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</si>
  <si>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</si>
  <si>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</si>
  <si>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</si>
  <si>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</si>
  <si>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</si>
  <si>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</si>
  <si>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</si>
  <si>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</si>
  <si>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</si>
  <si>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</si>
  <si>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</si>
  <si>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</si>
  <si>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</si>
  <si>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</si>
  <si>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</si>
  <si>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</si>
  <si>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</si>
  <si>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</si>
  <si>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</si>
  <si>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</si>
  <si>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</si>
  <si>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Пролетарская, д. 162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</si>
  <si>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Пигуновой Юлии Евгеньевны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</si>
  <si>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№19 от 25.03.2013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</si>
  <si>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№19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</si>
  <si>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</si>
  <si>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</si>
  <si>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</si>
  <si>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Пигуновой Ю. Е.</t>
  </si>
  <si>
    <t>Стоимость материалов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</si>
  <si>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дома)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</si>
  <si>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</si>
  <si>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</si>
  <si>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</si>
  <si>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- 309,2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</si>
  <si>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</si>
  <si>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</si>
  <si>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</si>
  <si>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</si>
  <si>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</si>
  <si>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руб.</t>
  </si>
  <si>
    <t>1 квартал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</si>
  <si>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</si>
  <si>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</si>
  <si>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</si>
  <si>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</si>
  <si>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Испытание электрических сетей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</si>
  <si>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четыре тысячи шестьсот сорок восемь рублей 15 копеек</t>
    </r>
  </si>
  <si>
    <t>Предъявлено населению 19362,97</t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</si>
  <si>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</si>
  <si>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</si>
  <si>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</si>
  <si>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</si>
  <si>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четырнадцать тысяч семьсот сорок семь рублей 65 копеек</t>
    </r>
  </si>
  <si>
    <t>Предъявлено населению 19359,03</t>
  </si>
  <si>
    <t>замена ввода отопления</t>
  </si>
  <si>
    <t>сентябрь</t>
  </si>
  <si>
    <t>ч/час</t>
  </si>
  <si>
    <t>3 квартал</t>
  </si>
  <si>
    <t>за 3 квартал 2020г.</t>
  </si>
  <si>
    <t>"30" 09 2020 г.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</si>
  <si>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четыре тысячи семьсот восемь рублей 01 копейка</t>
    </r>
  </si>
  <si>
    <t>Предъявлено населению 19479,6</t>
  </si>
  <si>
    <t>за 4 квартал 2020 года</t>
  </si>
  <si>
    <t>"31" 12 2020 г.</t>
  </si>
  <si>
    <t>4 квартал</t>
  </si>
  <si>
    <t>Ремонт плитки в подъезде</t>
  </si>
  <si>
    <t>ноябрь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</si>
  <si>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шестнадцать тысяч двести семьдесят один рубль 15 копеек</t>
    </r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</si>
  <si>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</si>
  <si>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</si>
  <si>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</si>
  <si>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</si>
  <si>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</si>
  <si>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</si>
  <si>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</si>
  <si>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</si>
  <si>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</si>
  <si>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</si>
  <si>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</si>
  <si>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</si>
  <si>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</si>
  <si>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</si>
  <si>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</si>
  <si>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</si>
  <si>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</si>
  <si>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</si>
  <si>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ул.Пролетарская,162</t>
  </si>
  <si>
    <t>Начислено всего 77681,2</t>
  </si>
  <si>
    <t>Непредвиденные работы 28ч/ч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</si>
</sst>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13" fillId="0" borderId="0" xfId="0" applyFont="1"/>
    <xf numFmtId="164" fontId="8" fillId="0" borderId="0" xfId="0" applyNumberFormat="1" applyFont="1"/>
    <xf numFmtId="0" fontId="4" fillId="0" borderId="0" xfId="0" applyFont="1" applyAlignment="1"/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1" xfId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6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" style="2" customWidth="1"/>
    <col min="9" max="16384" width="9.109375" style="2"/>
  </cols>
  <sheetData>
    <row r="1" spans="1:5" ht="15.6" x14ac:dyDescent="0.25">
      <c r="A1" s="36" t="s">
        <v>11</v>
      </c>
      <c r="B1" s="36"/>
      <c r="C1" s="36"/>
      <c r="D1" s="36"/>
      <c r="E1" s="36"/>
    </row>
    <row r="2" spans="1:5" ht="36" customHeight="1" x14ac:dyDescent="0.3">
      <c r="A2" s="37" t="s">
        <v>12</v>
      </c>
      <c r="B2" s="38"/>
      <c r="C2" s="38"/>
      <c r="D2" s="38"/>
      <c r="E2" s="38"/>
    </row>
    <row r="3" spans="1:5" ht="15.6" x14ac:dyDescent="0.3">
      <c r="A3" s="37" t="s">
        <v>46</v>
      </c>
      <c r="B3" s="37"/>
      <c r="C3" s="37"/>
      <c r="D3" s="37"/>
      <c r="E3" s="37"/>
    </row>
    <row r="4" spans="1:5" s="1" customFormat="1" ht="15.6" x14ac:dyDescent="0.3">
      <c r="A4" s="5" t="s">
        <v>13</v>
      </c>
      <c r="B4" s="26"/>
      <c r="C4" s="26"/>
      <c r="D4" s="39" t="s">
        <v>47</v>
      </c>
      <c r="E4" s="39"/>
    </row>
    <row r="5" spans="1:5" x14ac:dyDescent="0.25">
      <c r="A5" s="24"/>
      <c r="B5" s="4"/>
      <c r="C5" s="4"/>
      <c r="D5" s="4"/>
      <c r="E5" s="4"/>
    </row>
    <row r="6" spans="1:5" ht="15.75" customHeight="1" x14ac:dyDescent="0.25">
      <c r="A6" s="40" t="s">
        <v>0</v>
      </c>
      <c r="B6" s="40"/>
      <c r="C6" s="40"/>
      <c r="D6" s="40"/>
      <c r="E6" s="40"/>
    </row>
    <row r="7" spans="1:5" ht="18" customHeight="1" x14ac:dyDescent="0.25">
      <c r="A7" s="35" t="s">
        <v>25</v>
      </c>
      <c r="B7" s="35"/>
      <c r="C7" s="35"/>
      <c r="D7" s="35"/>
      <c r="E7" s="35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0" t="s">
        <v>26</v>
      </c>
      <c r="B9" s="40"/>
      <c r="C9" s="40"/>
      <c r="D9" s="40"/>
      <c r="E9" s="40"/>
    </row>
    <row r="10" spans="1:5" ht="29.25" customHeight="1" x14ac:dyDescent="0.25">
      <c r="A10" s="43" t="s">
        <v>34</v>
      </c>
      <c r="B10" s="44"/>
      <c r="C10" s="44"/>
      <c r="D10" s="44"/>
      <c r="E10" s="44"/>
    </row>
    <row r="11" spans="1:5" ht="31.2" customHeight="1" x14ac:dyDescent="0.25">
      <c r="A11" s="40" t="s">
        <v>27</v>
      </c>
      <c r="B11" s="40"/>
      <c r="C11" s="40"/>
      <c r="D11" s="40"/>
      <c r="E11" s="40"/>
    </row>
    <row r="12" spans="1:5" ht="20.25" customHeight="1" x14ac:dyDescent="0.25">
      <c r="A12" s="42" t="s">
        <v>14</v>
      </c>
      <c r="B12" s="45"/>
      <c r="C12" s="45"/>
      <c r="D12" s="45"/>
      <c r="E12" s="45"/>
    </row>
    <row r="13" spans="1:5" x14ac:dyDescent="0.25">
      <c r="A13" s="40" t="s">
        <v>21</v>
      </c>
      <c r="B13" s="40"/>
      <c r="C13" s="40"/>
      <c r="D13" s="40"/>
      <c r="E13" s="40"/>
    </row>
    <row r="14" spans="1:5" ht="17.25" customHeight="1" x14ac:dyDescent="0.25">
      <c r="A14" s="42" t="s">
        <v>2</v>
      </c>
      <c r="B14" s="45"/>
      <c r="C14" s="45"/>
      <c r="D14" s="45"/>
      <c r="E14" s="45"/>
    </row>
    <row r="15" spans="1:5" x14ac:dyDescent="0.25">
      <c r="A15" s="40" t="s">
        <v>22</v>
      </c>
      <c r="B15" s="40"/>
      <c r="C15" s="40"/>
      <c r="D15" s="40"/>
      <c r="E15" s="40"/>
    </row>
    <row r="16" spans="1:5" x14ac:dyDescent="0.25">
      <c r="A16" s="42" t="s">
        <v>15</v>
      </c>
      <c r="B16" s="45"/>
      <c r="C16" s="45"/>
      <c r="D16" s="45"/>
      <c r="E16" s="45"/>
    </row>
    <row r="17" spans="1:8" ht="33" customHeight="1" x14ac:dyDescent="0.25">
      <c r="A17" s="40" t="s">
        <v>16</v>
      </c>
      <c r="B17" s="40"/>
      <c r="C17" s="40"/>
      <c r="D17" s="40"/>
      <c r="E17" s="40"/>
    </row>
    <row r="18" spans="1:8" ht="61.95" customHeight="1" x14ac:dyDescent="0.25">
      <c r="A18" s="40" t="s">
        <v>28</v>
      </c>
      <c r="B18" s="40"/>
      <c r="C18" s="40"/>
      <c r="D18" s="40"/>
      <c r="E18" s="40"/>
    </row>
    <row r="19" spans="1:8" ht="33.75" customHeight="1" x14ac:dyDescent="0.25">
      <c r="A19" s="41" t="s">
        <v>29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309.2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2" t="s">
        <v>42</v>
      </c>
      <c r="B22" s="9" t="s">
        <v>43</v>
      </c>
      <c r="C22" s="3" t="s">
        <v>4</v>
      </c>
      <c r="D22" s="3">
        <v>11.32</v>
      </c>
      <c r="E22" s="8">
        <f>D22*F20*G20</f>
        <v>10500.431999999999</v>
      </c>
    </row>
    <row r="23" spans="1:8" ht="55.2" x14ac:dyDescent="0.25">
      <c r="A23" s="7" t="s">
        <v>48</v>
      </c>
      <c r="B23" s="29" t="s">
        <v>49</v>
      </c>
      <c r="C23" s="3" t="s">
        <v>4</v>
      </c>
      <c r="D23" s="3"/>
      <c r="E23" s="8">
        <v>86.64</v>
      </c>
    </row>
    <row r="24" spans="1:8" x14ac:dyDescent="0.25">
      <c r="A24" s="7" t="s">
        <v>40</v>
      </c>
      <c r="B24" s="9" t="s">
        <v>23</v>
      </c>
      <c r="C24" s="3" t="s">
        <v>4</v>
      </c>
      <c r="D24" s="3">
        <v>3.3</v>
      </c>
      <c r="E24" s="8">
        <f>D24*F20*G20</f>
        <v>3061.08</v>
      </c>
    </row>
    <row r="25" spans="1:8" x14ac:dyDescent="0.25">
      <c r="A25" s="7" t="s">
        <v>33</v>
      </c>
      <c r="B25" s="9" t="s">
        <v>45</v>
      </c>
      <c r="C25" s="3" t="s">
        <v>44</v>
      </c>
      <c r="D25" s="3"/>
      <c r="E25" s="25">
        <v>0</v>
      </c>
    </row>
    <row r="26" spans="1:8" x14ac:dyDescent="0.25">
      <c r="A26" s="7" t="s">
        <v>50</v>
      </c>
      <c r="B26" s="9" t="s">
        <v>45</v>
      </c>
      <c r="C26" s="3" t="s">
        <v>44</v>
      </c>
      <c r="D26" s="3"/>
      <c r="E26" s="8">
        <v>11000</v>
      </c>
    </row>
    <row r="27" spans="1:8" s="14" customFormat="1" x14ac:dyDescent="0.25">
      <c r="A27" s="10" t="s">
        <v>24</v>
      </c>
      <c r="B27" s="11"/>
      <c r="C27" s="12"/>
      <c r="D27" s="12"/>
      <c r="E27" s="13">
        <f>SUM(E22:E26)</f>
        <v>24648.151999999998</v>
      </c>
    </row>
    <row r="29" spans="1:8" ht="32.25" customHeight="1" x14ac:dyDescent="0.25">
      <c r="A29" s="47" t="s">
        <v>51</v>
      </c>
      <c r="B29" s="47"/>
      <c r="C29" s="47"/>
      <c r="D29" s="47"/>
      <c r="E29" s="47"/>
    </row>
    <row r="30" spans="1:8" ht="32.25" customHeight="1" x14ac:dyDescent="0.25">
      <c r="A30" s="40" t="s">
        <v>20</v>
      </c>
      <c r="B30" s="40"/>
      <c r="C30" s="40"/>
      <c r="D30" s="40"/>
      <c r="E30" s="40"/>
    </row>
    <row r="31" spans="1:8" x14ac:dyDescent="0.25">
      <c r="A31" s="40" t="s">
        <v>19</v>
      </c>
      <c r="B31" s="40"/>
      <c r="C31" s="40"/>
      <c r="D31" s="40"/>
      <c r="E31" s="40"/>
      <c r="F31" s="14"/>
      <c r="G31" s="14"/>
      <c r="H31" s="15"/>
    </row>
    <row r="32" spans="1:8" ht="29.25" customHeight="1" x14ac:dyDescent="0.25">
      <c r="A32" s="40" t="s">
        <v>30</v>
      </c>
      <c r="B32" s="40"/>
      <c r="C32" s="40"/>
      <c r="D32" s="40"/>
      <c r="E32" s="40"/>
    </row>
    <row r="33" spans="1:5" x14ac:dyDescent="0.25">
      <c r="A33" s="40" t="s">
        <v>17</v>
      </c>
      <c r="B33" s="40"/>
      <c r="C33" s="40"/>
      <c r="D33" s="40"/>
      <c r="E33" s="40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0" t="s">
        <v>17</v>
      </c>
      <c r="B35" s="40"/>
      <c r="C35" s="40"/>
      <c r="D35" s="40"/>
      <c r="E35" s="40"/>
    </row>
    <row r="36" spans="1:5" x14ac:dyDescent="0.25">
      <c r="A36" s="49" t="s">
        <v>31</v>
      </c>
      <c r="B36" s="49"/>
      <c r="C36" s="49"/>
      <c r="D36" s="49"/>
      <c r="E36" s="49"/>
    </row>
    <row r="37" spans="1:5" x14ac:dyDescent="0.25">
      <c r="B37" s="46" t="s">
        <v>18</v>
      </c>
      <c r="C37" s="46"/>
      <c r="D37" s="46"/>
      <c r="E37" s="6" t="s">
        <v>6</v>
      </c>
    </row>
    <row r="38" spans="1:5" x14ac:dyDescent="0.25">
      <c r="A38" s="23"/>
      <c r="B38" s="23"/>
      <c r="C38" s="23"/>
      <c r="D38" s="23"/>
      <c r="E38" s="23"/>
    </row>
    <row r="39" spans="1:5" x14ac:dyDescent="0.25">
      <c r="A39" s="49" t="s">
        <v>32</v>
      </c>
      <c r="B39" s="49"/>
      <c r="C39" s="49"/>
      <c r="D39" s="49"/>
      <c r="E39" s="49"/>
    </row>
    <row r="40" spans="1:5" x14ac:dyDescent="0.25">
      <c r="B40" s="46" t="s">
        <v>18</v>
      </c>
      <c r="C40" s="46"/>
      <c r="D40" s="46"/>
      <c r="E40" s="6" t="s">
        <v>6</v>
      </c>
    </row>
    <row r="43" spans="1:5" x14ac:dyDescent="0.25">
      <c r="A43" s="18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16">
        <v>15499.82</v>
      </c>
    </row>
    <row r="46" spans="1:5" x14ac:dyDescent="0.25">
      <c r="A46" s="21" t="s">
        <v>52</v>
      </c>
      <c r="B46" s="17"/>
    </row>
    <row r="47" spans="1:5" x14ac:dyDescent="0.25">
      <c r="A47" s="2" t="s">
        <v>36</v>
      </c>
      <c r="B47" s="17">
        <v>17689.55</v>
      </c>
    </row>
    <row r="48" spans="1:5" x14ac:dyDescent="0.25">
      <c r="A48" s="19" t="s">
        <v>39</v>
      </c>
      <c r="B48" s="17">
        <f>E27</f>
        <v>24648.151999999998</v>
      </c>
    </row>
    <row r="49" spans="1:2" x14ac:dyDescent="0.25">
      <c r="A49" s="14" t="s">
        <v>37</v>
      </c>
      <c r="B49" s="20">
        <f>B45+B47-B48</f>
        <v>8541.2179999999971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5" zoomScaleNormal="100" zoomScaleSheetLayoutView="100" workbookViewId="0">
      <selection activeCell="B45" sqref="B45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" style="2" customWidth="1"/>
    <col min="9" max="16384" width="9.109375" style="2"/>
  </cols>
  <sheetData>
    <row r="1" spans="1:5" ht="15.6" x14ac:dyDescent="0.25">
      <c r="A1" s="36" t="s">
        <v>11</v>
      </c>
      <c r="B1" s="36"/>
      <c r="C1" s="36"/>
      <c r="D1" s="36"/>
      <c r="E1" s="36"/>
    </row>
    <row r="2" spans="1:5" ht="36" customHeight="1" x14ac:dyDescent="0.3">
      <c r="A2" s="37" t="s">
        <v>12</v>
      </c>
      <c r="B2" s="38"/>
      <c r="C2" s="38"/>
      <c r="D2" s="38"/>
      <c r="E2" s="38"/>
    </row>
    <row r="3" spans="1:5" ht="15.6" x14ac:dyDescent="0.3">
      <c r="A3" s="37" t="s">
        <v>53</v>
      </c>
      <c r="B3" s="37"/>
      <c r="C3" s="37"/>
      <c r="D3" s="37"/>
      <c r="E3" s="37"/>
    </row>
    <row r="4" spans="1:5" s="1" customFormat="1" ht="15.6" x14ac:dyDescent="0.3">
      <c r="A4" s="5" t="s">
        <v>13</v>
      </c>
      <c r="B4" s="26"/>
      <c r="C4" s="26"/>
      <c r="D4" s="39" t="s">
        <v>54</v>
      </c>
      <c r="E4" s="39"/>
    </row>
    <row r="5" spans="1:5" x14ac:dyDescent="0.25">
      <c r="A5" s="28"/>
      <c r="B5" s="4"/>
      <c r="C5" s="4"/>
      <c r="D5" s="4"/>
      <c r="E5" s="4"/>
    </row>
    <row r="6" spans="1:5" ht="15.75" customHeight="1" x14ac:dyDescent="0.25">
      <c r="A6" s="40" t="s">
        <v>0</v>
      </c>
      <c r="B6" s="40"/>
      <c r="C6" s="40"/>
      <c r="D6" s="40"/>
      <c r="E6" s="40"/>
    </row>
    <row r="7" spans="1:5" ht="18" customHeight="1" x14ac:dyDescent="0.25">
      <c r="A7" s="35" t="s">
        <v>25</v>
      </c>
      <c r="B7" s="35"/>
      <c r="C7" s="35"/>
      <c r="D7" s="35"/>
      <c r="E7" s="35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0" t="s">
        <v>26</v>
      </c>
      <c r="B9" s="40"/>
      <c r="C9" s="40"/>
      <c r="D9" s="40"/>
      <c r="E9" s="40"/>
    </row>
    <row r="10" spans="1:5" ht="29.25" customHeight="1" x14ac:dyDescent="0.25">
      <c r="A10" s="43" t="s">
        <v>34</v>
      </c>
      <c r="B10" s="44"/>
      <c r="C10" s="44"/>
      <c r="D10" s="44"/>
      <c r="E10" s="44"/>
    </row>
    <row r="11" spans="1:5" ht="31.2" customHeight="1" x14ac:dyDescent="0.25">
      <c r="A11" s="40" t="s">
        <v>27</v>
      </c>
      <c r="B11" s="40"/>
      <c r="C11" s="40"/>
      <c r="D11" s="40"/>
      <c r="E11" s="40"/>
    </row>
    <row r="12" spans="1:5" ht="20.25" customHeight="1" x14ac:dyDescent="0.25">
      <c r="A12" s="42" t="s">
        <v>14</v>
      </c>
      <c r="B12" s="45"/>
      <c r="C12" s="45"/>
      <c r="D12" s="45"/>
      <c r="E12" s="45"/>
    </row>
    <row r="13" spans="1:5" x14ac:dyDescent="0.25">
      <c r="A13" s="40" t="s">
        <v>21</v>
      </c>
      <c r="B13" s="40"/>
      <c r="C13" s="40"/>
      <c r="D13" s="40"/>
      <c r="E13" s="40"/>
    </row>
    <row r="14" spans="1:5" ht="17.25" customHeight="1" x14ac:dyDescent="0.25">
      <c r="A14" s="42" t="s">
        <v>2</v>
      </c>
      <c r="B14" s="45"/>
      <c r="C14" s="45"/>
      <c r="D14" s="45"/>
      <c r="E14" s="45"/>
    </row>
    <row r="15" spans="1:5" x14ac:dyDescent="0.25">
      <c r="A15" s="40" t="s">
        <v>22</v>
      </c>
      <c r="B15" s="40"/>
      <c r="C15" s="40"/>
      <c r="D15" s="40"/>
      <c r="E15" s="40"/>
    </row>
    <row r="16" spans="1:5" x14ac:dyDescent="0.25">
      <c r="A16" s="42" t="s">
        <v>15</v>
      </c>
      <c r="B16" s="45"/>
      <c r="C16" s="45"/>
      <c r="D16" s="45"/>
      <c r="E16" s="45"/>
    </row>
    <row r="17" spans="1:8" ht="33" customHeight="1" x14ac:dyDescent="0.25">
      <c r="A17" s="40" t="s">
        <v>16</v>
      </c>
      <c r="B17" s="40"/>
      <c r="C17" s="40"/>
      <c r="D17" s="40"/>
      <c r="E17" s="40"/>
    </row>
    <row r="18" spans="1:8" ht="61.95" customHeight="1" x14ac:dyDescent="0.25">
      <c r="A18" s="40" t="s">
        <v>28</v>
      </c>
      <c r="B18" s="40"/>
      <c r="C18" s="40"/>
      <c r="D18" s="40"/>
      <c r="E18" s="40"/>
    </row>
    <row r="19" spans="1:8" ht="33.75" customHeight="1" x14ac:dyDescent="0.25">
      <c r="A19" s="41" t="s">
        <v>29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309.2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2" t="s">
        <v>42</v>
      </c>
      <c r="B22" s="9" t="s">
        <v>43</v>
      </c>
      <c r="C22" s="3" t="s">
        <v>4</v>
      </c>
      <c r="D22" s="3">
        <v>11.32</v>
      </c>
      <c r="E22" s="8">
        <f>D22*F20*G20</f>
        <v>10500.431999999999</v>
      </c>
    </row>
    <row r="23" spans="1:8" ht="69" x14ac:dyDescent="0.25">
      <c r="A23" s="7" t="s">
        <v>55</v>
      </c>
      <c r="B23" s="9" t="s">
        <v>56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40</v>
      </c>
      <c r="B24" s="9" t="s">
        <v>23</v>
      </c>
      <c r="C24" s="3" t="s">
        <v>4</v>
      </c>
      <c r="D24" s="3">
        <v>3.3</v>
      </c>
      <c r="E24" s="8">
        <f>D24*F20*G20</f>
        <v>3061.08</v>
      </c>
    </row>
    <row r="25" spans="1:8" x14ac:dyDescent="0.25">
      <c r="A25" s="7" t="s">
        <v>33</v>
      </c>
      <c r="B25" s="9" t="s">
        <v>56</v>
      </c>
      <c r="C25" s="3" t="s">
        <v>44</v>
      </c>
      <c r="D25" s="3"/>
      <c r="E25" s="25">
        <v>0</v>
      </c>
    </row>
    <row r="26" spans="1:8" x14ac:dyDescent="0.25">
      <c r="A26" s="7"/>
      <c r="B26" s="9"/>
      <c r="C26" s="3"/>
      <c r="D26" s="3"/>
      <c r="E26" s="8"/>
    </row>
    <row r="27" spans="1:8" s="14" customFormat="1" x14ac:dyDescent="0.25">
      <c r="A27" s="10" t="s">
        <v>24</v>
      </c>
      <c r="B27" s="11"/>
      <c r="C27" s="12"/>
      <c r="D27" s="12"/>
      <c r="E27" s="13">
        <f>SUM(E22:E26)</f>
        <v>14747.651999999998</v>
      </c>
    </row>
    <row r="29" spans="1:8" ht="32.25" customHeight="1" x14ac:dyDescent="0.25">
      <c r="A29" s="47" t="s">
        <v>57</v>
      </c>
      <c r="B29" s="47"/>
      <c r="C29" s="47"/>
      <c r="D29" s="47"/>
      <c r="E29" s="47"/>
    </row>
    <row r="30" spans="1:8" ht="32.25" customHeight="1" x14ac:dyDescent="0.25">
      <c r="A30" s="40" t="s">
        <v>20</v>
      </c>
      <c r="B30" s="40"/>
      <c r="C30" s="40"/>
      <c r="D30" s="40"/>
      <c r="E30" s="40"/>
    </row>
    <row r="31" spans="1:8" x14ac:dyDescent="0.25">
      <c r="A31" s="40" t="s">
        <v>19</v>
      </c>
      <c r="B31" s="40"/>
      <c r="C31" s="40"/>
      <c r="D31" s="40"/>
      <c r="E31" s="40"/>
      <c r="F31" s="14"/>
      <c r="G31" s="14"/>
      <c r="H31" s="15"/>
    </row>
    <row r="32" spans="1:8" ht="29.25" customHeight="1" x14ac:dyDescent="0.25">
      <c r="A32" s="40" t="s">
        <v>30</v>
      </c>
      <c r="B32" s="40"/>
      <c r="C32" s="40"/>
      <c r="D32" s="40"/>
      <c r="E32" s="40"/>
    </row>
    <row r="33" spans="1:5" x14ac:dyDescent="0.25">
      <c r="A33" s="40" t="s">
        <v>17</v>
      </c>
      <c r="B33" s="40"/>
      <c r="C33" s="40"/>
      <c r="D33" s="40"/>
      <c r="E33" s="40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0" t="s">
        <v>17</v>
      </c>
      <c r="B35" s="40"/>
      <c r="C35" s="40"/>
      <c r="D35" s="40"/>
      <c r="E35" s="40"/>
    </row>
    <row r="36" spans="1:5" x14ac:dyDescent="0.25">
      <c r="A36" s="49" t="s">
        <v>31</v>
      </c>
      <c r="B36" s="49"/>
      <c r="C36" s="49"/>
      <c r="D36" s="49"/>
      <c r="E36" s="49"/>
    </row>
    <row r="37" spans="1:5" x14ac:dyDescent="0.25">
      <c r="B37" s="46" t="s">
        <v>18</v>
      </c>
      <c r="C37" s="46"/>
      <c r="D37" s="46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49" t="s">
        <v>32</v>
      </c>
      <c r="B39" s="49"/>
      <c r="C39" s="49"/>
      <c r="D39" s="49"/>
      <c r="E39" s="49"/>
    </row>
    <row r="40" spans="1:5" x14ac:dyDescent="0.25">
      <c r="B40" s="46" t="s">
        <v>18</v>
      </c>
      <c r="C40" s="46"/>
      <c r="D40" s="46"/>
      <c r="E40" s="6" t="s">
        <v>6</v>
      </c>
    </row>
    <row r="43" spans="1:5" x14ac:dyDescent="0.25">
      <c r="A43" s="18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16">
        <f>'1кв'!B49</f>
        <v>8541.2179999999971</v>
      </c>
    </row>
    <row r="46" spans="1:5" x14ac:dyDescent="0.25">
      <c r="A46" s="21" t="s">
        <v>58</v>
      </c>
      <c r="B46" s="17"/>
    </row>
    <row r="47" spans="1:5" x14ac:dyDescent="0.25">
      <c r="A47" s="2" t="s">
        <v>36</v>
      </c>
      <c r="B47" s="17">
        <v>20110.12</v>
      </c>
    </row>
    <row r="48" spans="1:5" x14ac:dyDescent="0.25">
      <c r="A48" s="19" t="s">
        <v>39</v>
      </c>
      <c r="B48" s="17">
        <f>E27</f>
        <v>14747.651999999998</v>
      </c>
    </row>
    <row r="49" spans="1:2" x14ac:dyDescent="0.25">
      <c r="A49" s="14" t="s">
        <v>37</v>
      </c>
      <c r="B49" s="20">
        <f>B45+B47-B48</f>
        <v>13903.685999999998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Normal="100" zoomScaleSheetLayoutView="100" workbookViewId="0">
      <selection activeCell="G18" sqref="G18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" style="2" customWidth="1"/>
    <col min="9" max="16384" width="9.109375" style="2"/>
  </cols>
  <sheetData>
    <row r="1" spans="1:5" ht="15.6" x14ac:dyDescent="0.25">
      <c r="A1" s="36" t="s">
        <v>11</v>
      </c>
      <c r="B1" s="36"/>
      <c r="C1" s="36"/>
      <c r="D1" s="36"/>
      <c r="E1" s="36"/>
    </row>
    <row r="2" spans="1:5" ht="36" customHeight="1" x14ac:dyDescent="0.3">
      <c r="A2" s="37" t="s">
        <v>12</v>
      </c>
      <c r="B2" s="38"/>
      <c r="C2" s="38"/>
      <c r="D2" s="38"/>
      <c r="E2" s="38"/>
    </row>
    <row r="3" spans="1:5" ht="15.6" x14ac:dyDescent="0.3">
      <c r="A3" s="37" t="s">
        <v>63</v>
      </c>
      <c r="B3" s="37"/>
      <c r="C3" s="37"/>
      <c r="D3" s="37"/>
      <c r="E3" s="37"/>
    </row>
    <row r="4" spans="1:5" s="1" customFormat="1" ht="15.6" x14ac:dyDescent="0.3">
      <c r="A4" s="5" t="s">
        <v>13</v>
      </c>
      <c r="B4" s="26"/>
      <c r="C4" s="26"/>
      <c r="D4" s="39" t="s">
        <v>64</v>
      </c>
      <c r="E4" s="39"/>
    </row>
    <row r="5" spans="1:5" x14ac:dyDescent="0.25">
      <c r="A5" s="31"/>
      <c r="B5" s="4"/>
      <c r="C5" s="4"/>
      <c r="D5" s="4"/>
      <c r="E5" s="4"/>
    </row>
    <row r="6" spans="1:5" ht="15.75" customHeight="1" x14ac:dyDescent="0.25">
      <c r="A6" s="40" t="s">
        <v>0</v>
      </c>
      <c r="B6" s="40"/>
      <c r="C6" s="40"/>
      <c r="D6" s="40"/>
      <c r="E6" s="40"/>
    </row>
    <row r="7" spans="1:5" ht="18" customHeight="1" x14ac:dyDescent="0.25">
      <c r="A7" s="35" t="s">
        <v>25</v>
      </c>
      <c r="B7" s="35"/>
      <c r="C7" s="35"/>
      <c r="D7" s="35"/>
      <c r="E7" s="35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0" t="s">
        <v>26</v>
      </c>
      <c r="B9" s="40"/>
      <c r="C9" s="40"/>
      <c r="D9" s="40"/>
      <c r="E9" s="40"/>
    </row>
    <row r="10" spans="1:5" ht="29.25" customHeight="1" x14ac:dyDescent="0.25">
      <c r="A10" s="43" t="s">
        <v>34</v>
      </c>
      <c r="B10" s="44"/>
      <c r="C10" s="44"/>
      <c r="D10" s="44"/>
      <c r="E10" s="44"/>
    </row>
    <row r="11" spans="1:5" ht="31.2" customHeight="1" x14ac:dyDescent="0.25">
      <c r="A11" s="40" t="s">
        <v>27</v>
      </c>
      <c r="B11" s="40"/>
      <c r="C11" s="40"/>
      <c r="D11" s="40"/>
      <c r="E11" s="40"/>
    </row>
    <row r="12" spans="1:5" ht="20.25" customHeight="1" x14ac:dyDescent="0.25">
      <c r="A12" s="42" t="s">
        <v>14</v>
      </c>
      <c r="B12" s="45"/>
      <c r="C12" s="45"/>
      <c r="D12" s="45"/>
      <c r="E12" s="45"/>
    </row>
    <row r="13" spans="1:5" x14ac:dyDescent="0.25">
      <c r="A13" s="40" t="s">
        <v>21</v>
      </c>
      <c r="B13" s="40"/>
      <c r="C13" s="40"/>
      <c r="D13" s="40"/>
      <c r="E13" s="40"/>
    </row>
    <row r="14" spans="1:5" ht="17.25" customHeight="1" x14ac:dyDescent="0.25">
      <c r="A14" s="42" t="s">
        <v>2</v>
      </c>
      <c r="B14" s="45"/>
      <c r="C14" s="45"/>
      <c r="D14" s="45"/>
      <c r="E14" s="45"/>
    </row>
    <row r="15" spans="1:5" x14ac:dyDescent="0.25">
      <c r="A15" s="40" t="s">
        <v>22</v>
      </c>
      <c r="B15" s="40"/>
      <c r="C15" s="40"/>
      <c r="D15" s="40"/>
      <c r="E15" s="40"/>
    </row>
    <row r="16" spans="1:5" x14ac:dyDescent="0.25">
      <c r="A16" s="42" t="s">
        <v>15</v>
      </c>
      <c r="B16" s="45"/>
      <c r="C16" s="45"/>
      <c r="D16" s="45"/>
      <c r="E16" s="45"/>
    </row>
    <row r="17" spans="1:8" ht="33" customHeight="1" x14ac:dyDescent="0.25">
      <c r="A17" s="40" t="s">
        <v>16</v>
      </c>
      <c r="B17" s="40"/>
      <c r="C17" s="40"/>
      <c r="D17" s="40"/>
      <c r="E17" s="40"/>
    </row>
    <row r="18" spans="1:8" ht="61.95" customHeight="1" x14ac:dyDescent="0.25">
      <c r="A18" s="40" t="s">
        <v>28</v>
      </c>
      <c r="B18" s="40"/>
      <c r="C18" s="40"/>
      <c r="D18" s="40"/>
      <c r="E18" s="40"/>
    </row>
    <row r="19" spans="1:8" ht="33.75" customHeight="1" x14ac:dyDescent="0.25">
      <c r="A19" s="41" t="s">
        <v>29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309.2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2" t="s">
        <v>42</v>
      </c>
      <c r="B22" s="9" t="s">
        <v>43</v>
      </c>
      <c r="C22" s="3" t="s">
        <v>4</v>
      </c>
      <c r="D22" s="3">
        <v>11.94</v>
      </c>
      <c r="E22" s="8">
        <f>D22*F20*G20</f>
        <v>11075.543999999998</v>
      </c>
    </row>
    <row r="23" spans="1:8" ht="69" x14ac:dyDescent="0.25">
      <c r="A23" s="7" t="s">
        <v>55</v>
      </c>
      <c r="B23" s="9" t="s">
        <v>62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40</v>
      </c>
      <c r="B24" s="9" t="s">
        <v>23</v>
      </c>
      <c r="C24" s="3" t="s">
        <v>4</v>
      </c>
      <c r="D24" s="3">
        <v>3.43</v>
      </c>
      <c r="E24" s="8">
        <f>D24*F20*G20</f>
        <v>3181.6680000000001</v>
      </c>
    </row>
    <row r="25" spans="1:8" x14ac:dyDescent="0.25">
      <c r="A25" s="7" t="s">
        <v>33</v>
      </c>
      <c r="B25" s="9" t="s">
        <v>62</v>
      </c>
      <c r="C25" s="3" t="s">
        <v>44</v>
      </c>
      <c r="D25" s="3"/>
      <c r="E25" s="25">
        <v>4297.8599999999997</v>
      </c>
    </row>
    <row r="26" spans="1:8" ht="15.6" x14ac:dyDescent="0.3">
      <c r="A26" s="32" t="s">
        <v>59</v>
      </c>
      <c r="B26" s="9" t="s">
        <v>60</v>
      </c>
      <c r="C26" s="3" t="s">
        <v>61</v>
      </c>
      <c r="D26" s="3">
        <v>24</v>
      </c>
      <c r="E26" s="8">
        <f>D26*206.95</f>
        <v>4966.7999999999993</v>
      </c>
    </row>
    <row r="27" spans="1:8" s="14" customFormat="1" x14ac:dyDescent="0.25">
      <c r="A27" s="10" t="s">
        <v>24</v>
      </c>
      <c r="B27" s="11"/>
      <c r="C27" s="12"/>
      <c r="D27" s="12"/>
      <c r="E27" s="13">
        <f>SUM(E22:E26)</f>
        <v>24708.011999999995</v>
      </c>
    </row>
    <row r="29" spans="1:8" ht="32.25" customHeight="1" x14ac:dyDescent="0.25">
      <c r="A29" s="47" t="s">
        <v>65</v>
      </c>
      <c r="B29" s="47"/>
      <c r="C29" s="47"/>
      <c r="D29" s="47"/>
      <c r="E29" s="47"/>
    </row>
    <row r="30" spans="1:8" ht="32.25" customHeight="1" x14ac:dyDescent="0.25">
      <c r="A30" s="40" t="s">
        <v>20</v>
      </c>
      <c r="B30" s="40"/>
      <c r="C30" s="40"/>
      <c r="D30" s="40"/>
      <c r="E30" s="40"/>
    </row>
    <row r="31" spans="1:8" x14ac:dyDescent="0.25">
      <c r="A31" s="40" t="s">
        <v>19</v>
      </c>
      <c r="B31" s="40"/>
      <c r="C31" s="40"/>
      <c r="D31" s="40"/>
      <c r="E31" s="40"/>
      <c r="F31" s="14"/>
      <c r="G31" s="14"/>
      <c r="H31" s="15"/>
    </row>
    <row r="32" spans="1:8" ht="29.25" customHeight="1" x14ac:dyDescent="0.25">
      <c r="A32" s="40" t="s">
        <v>30</v>
      </c>
      <c r="B32" s="40"/>
      <c r="C32" s="40"/>
      <c r="D32" s="40"/>
      <c r="E32" s="40"/>
    </row>
    <row r="33" spans="1:5" x14ac:dyDescent="0.25">
      <c r="A33" s="40" t="s">
        <v>17</v>
      </c>
      <c r="B33" s="40"/>
      <c r="C33" s="40"/>
      <c r="D33" s="40"/>
      <c r="E33" s="40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0" t="s">
        <v>17</v>
      </c>
      <c r="B35" s="40"/>
      <c r="C35" s="40"/>
      <c r="D35" s="40"/>
      <c r="E35" s="40"/>
    </row>
    <row r="36" spans="1:5" x14ac:dyDescent="0.25">
      <c r="A36" s="49" t="s">
        <v>31</v>
      </c>
      <c r="B36" s="49"/>
      <c r="C36" s="49"/>
      <c r="D36" s="49"/>
      <c r="E36" s="49"/>
    </row>
    <row r="37" spans="1:5" x14ac:dyDescent="0.25">
      <c r="B37" s="46" t="s">
        <v>18</v>
      </c>
      <c r="C37" s="46"/>
      <c r="D37" s="46"/>
      <c r="E37" s="6" t="s">
        <v>6</v>
      </c>
    </row>
    <row r="38" spans="1:5" x14ac:dyDescent="0.25">
      <c r="A38" s="30"/>
      <c r="B38" s="30"/>
      <c r="C38" s="30"/>
      <c r="D38" s="30"/>
      <c r="E38" s="30"/>
    </row>
    <row r="39" spans="1:5" x14ac:dyDescent="0.25">
      <c r="A39" s="49" t="s">
        <v>32</v>
      </c>
      <c r="B39" s="49"/>
      <c r="C39" s="49"/>
      <c r="D39" s="49"/>
      <c r="E39" s="49"/>
    </row>
    <row r="40" spans="1:5" x14ac:dyDescent="0.25">
      <c r="B40" s="46" t="s">
        <v>18</v>
      </c>
      <c r="C40" s="46"/>
      <c r="D40" s="46"/>
      <c r="E40" s="6" t="s">
        <v>6</v>
      </c>
    </row>
    <row r="43" spans="1:5" x14ac:dyDescent="0.25">
      <c r="A43" s="18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16">
        <f>'2кв'!B49</f>
        <v>13903.685999999998</v>
      </c>
    </row>
    <row r="46" spans="1:5" x14ac:dyDescent="0.25">
      <c r="A46" s="21" t="s">
        <v>66</v>
      </c>
      <c r="B46" s="17"/>
    </row>
    <row r="47" spans="1:5" x14ac:dyDescent="0.25">
      <c r="A47" s="2" t="s">
        <v>36</v>
      </c>
      <c r="B47" s="17">
        <v>19439.41</v>
      </c>
    </row>
    <row r="48" spans="1:5" x14ac:dyDescent="0.25">
      <c r="A48" s="19" t="s">
        <v>39</v>
      </c>
      <c r="B48" s="17">
        <f>E27</f>
        <v>24708.011999999995</v>
      </c>
    </row>
    <row r="49" spans="1:2" x14ac:dyDescent="0.25">
      <c r="A49" s="14" t="s">
        <v>37</v>
      </c>
      <c r="B49" s="20">
        <f>B45+B47-B48</f>
        <v>8635.0840000000026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28" zoomScaleNormal="100" zoomScaleSheetLayoutView="100" workbookViewId="0">
      <selection activeCell="A29" sqref="A29:E2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5" style="2" customWidth="1"/>
    <col min="9" max="16384" width="9.109375" style="2"/>
  </cols>
  <sheetData>
    <row r="1" spans="1:5" ht="15.6" x14ac:dyDescent="0.25">
      <c r="A1" s="36" t="s">
        <v>11</v>
      </c>
      <c r="B1" s="36"/>
      <c r="C1" s="36"/>
      <c r="D1" s="36"/>
      <c r="E1" s="36"/>
    </row>
    <row r="2" spans="1:5" ht="36" customHeight="1" x14ac:dyDescent="0.3">
      <c r="A2" s="37" t="s">
        <v>12</v>
      </c>
      <c r="B2" s="38"/>
      <c r="C2" s="38"/>
      <c r="D2" s="38"/>
      <c r="E2" s="38"/>
    </row>
    <row r="3" spans="1:5" x14ac:dyDescent="0.25">
      <c r="A3" s="50" t="s">
        <v>67</v>
      </c>
      <c r="B3" s="50"/>
      <c r="C3" s="50"/>
      <c r="D3" s="50"/>
      <c r="E3" s="50"/>
    </row>
    <row r="4" spans="1:5" s="1" customFormat="1" ht="15.6" x14ac:dyDescent="0.3">
      <c r="A4" s="51" t="s">
        <v>13</v>
      </c>
      <c r="B4" s="4"/>
      <c r="C4" s="4"/>
      <c r="D4" s="4"/>
      <c r="E4" s="52" t="s">
        <v>68</v>
      </c>
    </row>
    <row r="5" spans="1:5" x14ac:dyDescent="0.25">
      <c r="A5" s="34"/>
      <c r="B5" s="4"/>
      <c r="C5" s="4"/>
      <c r="D5" s="4"/>
      <c r="E5" s="4"/>
    </row>
    <row r="6" spans="1:5" ht="15.75" customHeight="1" x14ac:dyDescent="0.25">
      <c r="A6" s="40" t="s">
        <v>0</v>
      </c>
      <c r="B6" s="40"/>
      <c r="C6" s="40"/>
      <c r="D6" s="40"/>
      <c r="E6" s="40"/>
    </row>
    <row r="7" spans="1:5" ht="18" customHeight="1" x14ac:dyDescent="0.25">
      <c r="A7" s="35" t="s">
        <v>25</v>
      </c>
      <c r="B7" s="35"/>
      <c r="C7" s="35"/>
      <c r="D7" s="35"/>
      <c r="E7" s="35"/>
    </row>
    <row r="8" spans="1:5" x14ac:dyDescent="0.25">
      <c r="A8" s="42" t="s">
        <v>1</v>
      </c>
      <c r="B8" s="42"/>
      <c r="C8" s="42"/>
      <c r="D8" s="42"/>
      <c r="E8" s="42"/>
    </row>
    <row r="9" spans="1:5" x14ac:dyDescent="0.25">
      <c r="A9" s="40" t="s">
        <v>26</v>
      </c>
      <c r="B9" s="40"/>
      <c r="C9" s="40"/>
      <c r="D9" s="40"/>
      <c r="E9" s="40"/>
    </row>
    <row r="10" spans="1:5" ht="29.25" customHeight="1" x14ac:dyDescent="0.25">
      <c r="A10" s="43" t="s">
        <v>34</v>
      </c>
      <c r="B10" s="44"/>
      <c r="C10" s="44"/>
      <c r="D10" s="44"/>
      <c r="E10" s="44"/>
    </row>
    <row r="11" spans="1:5" ht="31.2" customHeight="1" x14ac:dyDescent="0.25">
      <c r="A11" s="40" t="s">
        <v>27</v>
      </c>
      <c r="B11" s="40"/>
      <c r="C11" s="40"/>
      <c r="D11" s="40"/>
      <c r="E11" s="40"/>
    </row>
    <row r="12" spans="1:5" ht="20.25" customHeight="1" x14ac:dyDescent="0.25">
      <c r="A12" s="42" t="s">
        <v>14</v>
      </c>
      <c r="B12" s="45"/>
      <c r="C12" s="45"/>
      <c r="D12" s="45"/>
      <c r="E12" s="45"/>
    </row>
    <row r="13" spans="1:5" x14ac:dyDescent="0.25">
      <c r="A13" s="40" t="s">
        <v>21</v>
      </c>
      <c r="B13" s="40"/>
      <c r="C13" s="40"/>
      <c r="D13" s="40"/>
      <c r="E13" s="40"/>
    </row>
    <row r="14" spans="1:5" ht="17.25" customHeight="1" x14ac:dyDescent="0.25">
      <c r="A14" s="42" t="s">
        <v>2</v>
      </c>
      <c r="B14" s="45"/>
      <c r="C14" s="45"/>
      <c r="D14" s="45"/>
      <c r="E14" s="45"/>
    </row>
    <row r="15" spans="1:5" x14ac:dyDescent="0.25">
      <c r="A15" s="40" t="s">
        <v>22</v>
      </c>
      <c r="B15" s="40"/>
      <c r="C15" s="40"/>
      <c r="D15" s="40"/>
      <c r="E15" s="40"/>
    </row>
    <row r="16" spans="1:5" x14ac:dyDescent="0.25">
      <c r="A16" s="42" t="s">
        <v>15</v>
      </c>
      <c r="B16" s="45"/>
      <c r="C16" s="45"/>
      <c r="D16" s="45"/>
      <c r="E16" s="45"/>
    </row>
    <row r="17" spans="1:8" ht="33" customHeight="1" x14ac:dyDescent="0.25">
      <c r="A17" s="40" t="s">
        <v>16</v>
      </c>
      <c r="B17" s="40"/>
      <c r="C17" s="40"/>
      <c r="D17" s="40"/>
      <c r="E17" s="40"/>
    </row>
    <row r="18" spans="1:8" ht="61.95" customHeight="1" x14ac:dyDescent="0.25">
      <c r="A18" s="40" t="s">
        <v>28</v>
      </c>
      <c r="B18" s="40"/>
      <c r="C18" s="40"/>
      <c r="D18" s="40"/>
      <c r="E18" s="40"/>
    </row>
    <row r="19" spans="1:8" ht="33.75" customHeight="1" x14ac:dyDescent="0.25">
      <c r="A19" s="41" t="s">
        <v>29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309.2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55.2" x14ac:dyDescent="0.25">
      <c r="A22" s="22" t="s">
        <v>42</v>
      </c>
      <c r="B22" s="9" t="s">
        <v>43</v>
      </c>
      <c r="C22" s="3" t="s">
        <v>4</v>
      </c>
      <c r="D22" s="3">
        <v>11.94</v>
      </c>
      <c r="E22" s="8">
        <f>D22*F20*G20</f>
        <v>11075.543999999998</v>
      </c>
    </row>
    <row r="23" spans="1:8" ht="69" x14ac:dyDescent="0.25">
      <c r="A23" s="7" t="s">
        <v>55</v>
      </c>
      <c r="B23" s="9" t="s">
        <v>69</v>
      </c>
      <c r="C23" s="3" t="s">
        <v>4</v>
      </c>
      <c r="D23" s="3"/>
      <c r="E23" s="8">
        <f>395.38*3</f>
        <v>1186.1399999999999</v>
      </c>
    </row>
    <row r="24" spans="1:8" x14ac:dyDescent="0.25">
      <c r="A24" s="7" t="s">
        <v>40</v>
      </c>
      <c r="B24" s="9" t="s">
        <v>23</v>
      </c>
      <c r="C24" s="3" t="s">
        <v>4</v>
      </c>
      <c r="D24" s="3">
        <v>3.43</v>
      </c>
      <c r="E24" s="8">
        <f>D24*F20*G20</f>
        <v>3181.6680000000001</v>
      </c>
    </row>
    <row r="25" spans="1:8" x14ac:dyDescent="0.25">
      <c r="A25" s="7" t="s">
        <v>33</v>
      </c>
      <c r="B25" s="9" t="s">
        <v>69</v>
      </c>
      <c r="C25" s="3" t="s">
        <v>44</v>
      </c>
      <c r="D25" s="3"/>
      <c r="E25" s="25">
        <v>0</v>
      </c>
    </row>
    <row r="26" spans="1:8" ht="15.6" x14ac:dyDescent="0.3">
      <c r="A26" s="32" t="s">
        <v>70</v>
      </c>
      <c r="B26" s="9" t="s">
        <v>71</v>
      </c>
      <c r="C26" s="3" t="s">
        <v>61</v>
      </c>
      <c r="D26" s="3">
        <v>4</v>
      </c>
      <c r="E26" s="8">
        <f>D26*206.95</f>
        <v>827.8</v>
      </c>
    </row>
    <row r="27" spans="1:8" s="14" customFormat="1" x14ac:dyDescent="0.25">
      <c r="A27" s="10" t="s">
        <v>24</v>
      </c>
      <c r="B27" s="11"/>
      <c r="C27" s="12"/>
      <c r="D27" s="12"/>
      <c r="E27" s="13">
        <f>SUM(E22:E26)</f>
        <v>16271.151999999996</v>
      </c>
    </row>
    <row r="29" spans="1:8" ht="32.25" customHeight="1" x14ac:dyDescent="0.25">
      <c r="A29" s="47" t="s">
        <v>72</v>
      </c>
      <c r="B29" s="47"/>
      <c r="C29" s="47"/>
      <c r="D29" s="47"/>
      <c r="E29" s="47"/>
    </row>
    <row r="30" spans="1:8" ht="32.25" customHeight="1" x14ac:dyDescent="0.25">
      <c r="A30" s="40" t="s">
        <v>20</v>
      </c>
      <c r="B30" s="40"/>
      <c r="C30" s="40"/>
      <c r="D30" s="40"/>
      <c r="E30" s="40"/>
    </row>
    <row r="31" spans="1:8" x14ac:dyDescent="0.25">
      <c r="A31" s="40" t="s">
        <v>19</v>
      </c>
      <c r="B31" s="40"/>
      <c r="C31" s="40"/>
      <c r="D31" s="40"/>
      <c r="E31" s="40"/>
      <c r="F31" s="14"/>
      <c r="G31" s="14"/>
      <c r="H31" s="15"/>
    </row>
    <row r="32" spans="1:8" ht="29.25" customHeight="1" x14ac:dyDescent="0.25">
      <c r="A32" s="40" t="s">
        <v>30</v>
      </c>
      <c r="B32" s="40"/>
      <c r="C32" s="40"/>
      <c r="D32" s="40"/>
      <c r="E32" s="40"/>
    </row>
    <row r="33" spans="1:5" x14ac:dyDescent="0.25">
      <c r="A33" s="40" t="s">
        <v>17</v>
      </c>
      <c r="B33" s="40"/>
      <c r="C33" s="40"/>
      <c r="D33" s="40"/>
      <c r="E33" s="40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0" t="s">
        <v>17</v>
      </c>
      <c r="B35" s="40"/>
      <c r="C35" s="40"/>
      <c r="D35" s="40"/>
      <c r="E35" s="40"/>
    </row>
    <row r="36" spans="1:5" x14ac:dyDescent="0.25">
      <c r="A36" s="49" t="s">
        <v>31</v>
      </c>
      <c r="B36" s="49"/>
      <c r="C36" s="49"/>
      <c r="D36" s="49"/>
      <c r="E36" s="49"/>
    </row>
    <row r="37" spans="1:5" x14ac:dyDescent="0.25">
      <c r="B37" s="46" t="s">
        <v>18</v>
      </c>
      <c r="C37" s="46"/>
      <c r="D37" s="46"/>
      <c r="E37" s="6" t="s">
        <v>6</v>
      </c>
    </row>
    <row r="38" spans="1:5" x14ac:dyDescent="0.25">
      <c r="A38" s="33"/>
      <c r="B38" s="33"/>
      <c r="C38" s="33"/>
      <c r="D38" s="33"/>
      <c r="E38" s="33"/>
    </row>
    <row r="39" spans="1:5" x14ac:dyDescent="0.25">
      <c r="A39" s="49" t="s">
        <v>32</v>
      </c>
      <c r="B39" s="49"/>
      <c r="C39" s="49"/>
      <c r="D39" s="49"/>
      <c r="E39" s="49"/>
    </row>
    <row r="40" spans="1:5" x14ac:dyDescent="0.25">
      <c r="B40" s="46" t="s">
        <v>18</v>
      </c>
      <c r="C40" s="46"/>
      <c r="D40" s="46"/>
      <c r="E40" s="6" t="s">
        <v>6</v>
      </c>
    </row>
    <row r="43" spans="1:5" x14ac:dyDescent="0.25">
      <c r="A43" s="18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16">
        <f>'3кв'!B49</f>
        <v>8635.0840000000026</v>
      </c>
    </row>
    <row r="46" spans="1:5" x14ac:dyDescent="0.25">
      <c r="A46" s="21" t="s">
        <v>66</v>
      </c>
      <c r="B46" s="17"/>
    </row>
    <row r="47" spans="1:5" x14ac:dyDescent="0.25">
      <c r="A47" s="2" t="s">
        <v>36</v>
      </c>
      <c r="B47" s="17">
        <v>18723.599999999999</v>
      </c>
    </row>
    <row r="48" spans="1:5" x14ac:dyDescent="0.25">
      <c r="A48" s="19" t="s">
        <v>39</v>
      </c>
      <c r="B48" s="17">
        <f>E27</f>
        <v>16271.151999999996</v>
      </c>
    </row>
    <row r="49" spans="1:2" x14ac:dyDescent="0.25">
      <c r="A49" s="14" t="s">
        <v>37</v>
      </c>
      <c r="B49" s="20">
        <f>B45+B47-B48</f>
        <v>11087.532000000005</v>
      </c>
    </row>
  </sheetData>
  <mergeCells count="29">
    <mergeCell ref="A34:E34"/>
    <mergeCell ref="A35:E35"/>
    <mergeCell ref="A36:E36"/>
    <mergeCell ref="B37:D37"/>
    <mergeCell ref="A39:E39"/>
    <mergeCell ref="B40:D40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BreakPreview" topLeftCell="A14" zoomScaleNormal="100" zoomScaleSheetLayoutView="100" workbookViewId="0">
      <selection activeCell="E30" sqref="E30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53" t="s">
        <v>73</v>
      </c>
      <c r="B1" s="53"/>
      <c r="C1" s="53"/>
      <c r="D1" s="54"/>
    </row>
    <row r="2" spans="1:5" ht="15.6" x14ac:dyDescent="0.3">
      <c r="A2" s="55" t="s">
        <v>74</v>
      </c>
      <c r="B2" s="55"/>
      <c r="C2" s="55"/>
      <c r="D2" s="1"/>
    </row>
    <row r="3" spans="1:5" ht="15.6" x14ac:dyDescent="0.3">
      <c r="A3" s="55" t="s">
        <v>75</v>
      </c>
      <c r="B3" s="55"/>
      <c r="C3" s="55"/>
      <c r="D3" s="1"/>
    </row>
    <row r="4" spans="1:5" ht="15.6" x14ac:dyDescent="0.3">
      <c r="A4" s="53" t="s">
        <v>91</v>
      </c>
      <c r="B4" s="53"/>
      <c r="C4" s="53"/>
      <c r="D4" s="54"/>
    </row>
    <row r="5" spans="1:5" ht="15.6" x14ac:dyDescent="0.3">
      <c r="A5" s="56"/>
      <c r="B5" s="56"/>
      <c r="C5" s="56"/>
      <c r="D5" s="1"/>
    </row>
    <row r="6" spans="1:5" ht="15.6" x14ac:dyDescent="0.3">
      <c r="A6" s="1"/>
      <c r="B6" s="57" t="s">
        <v>76</v>
      </c>
      <c r="C6" s="58">
        <f>'1кв'!B45</f>
        <v>15499.82</v>
      </c>
      <c r="D6" s="59"/>
    </row>
    <row r="7" spans="1:5" ht="15.6" x14ac:dyDescent="0.3">
      <c r="A7" s="1"/>
      <c r="B7" s="57" t="s">
        <v>92</v>
      </c>
      <c r="C7" s="58"/>
      <c r="D7" s="59"/>
    </row>
    <row r="8" spans="1:5" ht="15.6" x14ac:dyDescent="0.3">
      <c r="A8" s="60" t="s">
        <v>77</v>
      </c>
      <c r="B8" s="57" t="s">
        <v>78</v>
      </c>
      <c r="C8" s="61">
        <f>'1кв'!B47+'2кв'!B47+'3кв'!B47+'4кв'!B47</f>
        <v>75962.679999999993</v>
      </c>
      <c r="D8" s="62"/>
    </row>
    <row r="9" spans="1:5" ht="15.6" x14ac:dyDescent="0.3">
      <c r="A9" s="26"/>
      <c r="B9" s="57" t="s">
        <v>79</v>
      </c>
      <c r="C9" s="63">
        <f>SUM(C8:C8)</f>
        <v>75962.679999999993</v>
      </c>
      <c r="D9" s="59"/>
    </row>
    <row r="10" spans="1:5" ht="15.6" x14ac:dyDescent="0.3">
      <c r="A10" s="1"/>
      <c r="B10" s="64"/>
      <c r="C10" s="64"/>
      <c r="D10" s="65"/>
    </row>
    <row r="11" spans="1:5" ht="15.6" x14ac:dyDescent="0.3">
      <c r="A11" s="1" t="s">
        <v>80</v>
      </c>
      <c r="B11" s="66" t="s">
        <v>81</v>
      </c>
      <c r="C11" s="67">
        <f>'1кв'!E22+'2кв'!E22+'3кв'!E22+'4кв'!E22</f>
        <v>43151.95199999999</v>
      </c>
      <c r="D11" s="65"/>
    </row>
    <row r="12" spans="1:5" ht="41.4" x14ac:dyDescent="0.3">
      <c r="A12" s="1"/>
      <c r="B12" s="7" t="s">
        <v>55</v>
      </c>
      <c r="C12" s="67">
        <f>'1кв'!E23+'2кв'!E23+'3кв'!E23+'4кв'!E23</f>
        <v>3645.06</v>
      </c>
      <c r="D12" s="65"/>
      <c r="E12" s="68"/>
    </row>
    <row r="13" spans="1:5" ht="15.6" x14ac:dyDescent="0.3">
      <c r="B13" s="7" t="s">
        <v>40</v>
      </c>
      <c r="C13" s="67">
        <f>'1кв'!E24+'2кв'!E24+'3кв'!E24+'4кв'!E24</f>
        <v>12485.495999999999</v>
      </c>
      <c r="D13" s="65"/>
    </row>
    <row r="14" spans="1:5" ht="15.6" x14ac:dyDescent="0.3">
      <c r="A14" s="1"/>
      <c r="B14" s="7" t="s">
        <v>33</v>
      </c>
      <c r="C14" s="67">
        <f>'1кв'!E25+'2кв'!E25+'3кв'!E25+'4кв'!E25</f>
        <v>4297.8599999999997</v>
      </c>
      <c r="D14" s="65"/>
    </row>
    <row r="15" spans="1:5" ht="15.6" x14ac:dyDescent="0.3">
      <c r="A15" s="1"/>
      <c r="B15" s="69" t="s">
        <v>93</v>
      </c>
      <c r="C15" s="70">
        <f>28*206.95</f>
        <v>5794.5999999999995</v>
      </c>
      <c r="D15" s="65"/>
    </row>
    <row r="16" spans="1:5" ht="15.6" x14ac:dyDescent="0.3">
      <c r="A16" s="1"/>
      <c r="B16" s="71" t="s">
        <v>82</v>
      </c>
      <c r="C16" s="70">
        <f>SUM(C17:C17)</f>
        <v>11000</v>
      </c>
      <c r="D16" s="65"/>
    </row>
    <row r="17" spans="1:5" ht="15.6" x14ac:dyDescent="0.3">
      <c r="A17" s="1"/>
      <c r="B17" s="7" t="s">
        <v>50</v>
      </c>
      <c r="C17" s="72">
        <f>'1кв'!E26</f>
        <v>11000</v>
      </c>
      <c r="D17" s="65"/>
    </row>
    <row r="18" spans="1:5" ht="15.6" x14ac:dyDescent="0.3">
      <c r="A18" s="1"/>
      <c r="B18" s="73" t="s">
        <v>83</v>
      </c>
      <c r="C18" s="74">
        <f>SUM(C11:C16)</f>
        <v>80374.967999999993</v>
      </c>
      <c r="D18" s="65"/>
      <c r="E18" s="68"/>
    </row>
    <row r="19" spans="1:5" ht="15.6" x14ac:dyDescent="0.3">
      <c r="A19" s="1"/>
      <c r="B19" s="75" t="s">
        <v>84</v>
      </c>
      <c r="C19" s="74">
        <f>C6+C9-C18</f>
        <v>11087.532000000007</v>
      </c>
      <c r="D19" s="65"/>
    </row>
    <row r="20" spans="1:5" ht="15.6" x14ac:dyDescent="0.3">
      <c r="A20" s="1"/>
      <c r="B20" s="60"/>
      <c r="C20" s="60"/>
      <c r="D20" s="65"/>
    </row>
    <row r="21" spans="1:5" ht="15.6" x14ac:dyDescent="0.3">
      <c r="A21" s="1"/>
      <c r="B21" s="60"/>
      <c r="C21" s="60"/>
      <c r="D21" s="65"/>
    </row>
    <row r="22" spans="1:5" ht="15.6" x14ac:dyDescent="0.3">
      <c r="A22" s="1"/>
      <c r="B22" s="60"/>
      <c r="C22" s="60"/>
      <c r="D22" s="65"/>
    </row>
    <row r="23" spans="1:5" ht="15.6" x14ac:dyDescent="0.3">
      <c r="A23" s="60" t="s">
        <v>85</v>
      </c>
      <c r="C23" s="60"/>
      <c r="D23" s="65"/>
    </row>
    <row r="24" spans="1:5" ht="15.6" x14ac:dyDescent="0.3">
      <c r="A24" s="1"/>
      <c r="B24" s="60"/>
      <c r="C24" s="60"/>
      <c r="D24" s="65"/>
    </row>
    <row r="25" spans="1:5" ht="15.6" x14ac:dyDescent="0.3">
      <c r="A25" s="1"/>
      <c r="B25" s="60"/>
      <c r="C25" s="60"/>
      <c r="D25" s="65"/>
    </row>
    <row r="26" spans="1:5" ht="15.6" x14ac:dyDescent="0.3">
      <c r="A26" s="1" t="s">
        <v>86</v>
      </c>
      <c r="B26" s="60" t="s">
        <v>87</v>
      </c>
      <c r="C26" s="60"/>
      <c r="D26" s="65"/>
    </row>
    <row r="27" spans="1:5" ht="15.6" x14ac:dyDescent="0.3">
      <c r="A27" s="1"/>
      <c r="B27" s="60" t="s">
        <v>88</v>
      </c>
      <c r="C27" s="60"/>
      <c r="D27" s="65"/>
    </row>
    <row r="28" spans="1:5" ht="15.6" x14ac:dyDescent="0.3">
      <c r="A28" s="1"/>
      <c r="B28" s="60" t="s">
        <v>89</v>
      </c>
      <c r="C28" s="60"/>
      <c r="D28" s="65"/>
    </row>
    <row r="29" spans="1:5" ht="15.6" x14ac:dyDescent="0.3">
      <c r="A29" s="1"/>
      <c r="B29" s="60"/>
      <c r="C29" s="60"/>
      <c r="D29" s="65"/>
    </row>
    <row r="30" spans="1:5" ht="15.6" x14ac:dyDescent="0.3">
      <c r="A30" s="1"/>
      <c r="B30" s="60"/>
      <c r="C30" s="60"/>
      <c r="D30" s="65"/>
    </row>
    <row r="31" spans="1:5" ht="15.6" x14ac:dyDescent="0.3">
      <c r="A31" s="56" t="s">
        <v>90</v>
      </c>
      <c r="B31" s="56"/>
      <c r="C31" s="56"/>
      <c r="D31" s="65"/>
    </row>
    <row r="32" spans="1:5" ht="15.6" x14ac:dyDescent="0.3">
      <c r="A32" s="1"/>
      <c r="B32" s="60"/>
      <c r="C32" s="60"/>
      <c r="D32" s="65"/>
    </row>
    <row r="33" spans="1:4" ht="15.6" x14ac:dyDescent="0.3">
      <c r="A33" s="1"/>
      <c r="B33" s="60"/>
      <c r="C33" s="60"/>
      <c r="D33" s="65"/>
    </row>
    <row r="34" spans="1:4" ht="15.6" x14ac:dyDescent="0.3">
      <c r="A34" s="1"/>
      <c r="B34" s="60"/>
      <c r="C34" s="60"/>
      <c r="D34" s="65"/>
    </row>
    <row r="35" spans="1:4" ht="15.6" x14ac:dyDescent="0.3">
      <c r="A35" s="1"/>
      <c r="B35" s="60"/>
      <c r="C35" s="60"/>
      <c r="D35" s="65"/>
    </row>
  </sheetData>
  <mergeCells count="7">
    <mergeCell ref="A31:C31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2021-03-05T10:39:15Z</dcterms:modified>
</cp:coreProperties>
</file>