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5" r:id="rId1"/>
    <sheet name="2кв" sheetId="16" r:id="rId2"/>
    <sheet name="3кв" sheetId="17" r:id="rId3"/>
    <sheet name="4кв" sheetId="18" r:id="rId4"/>
    <sheet name="отчет" sheetId="19" r:id="rId5"/>
  </sheets>
  <definedNames>
    <definedName name="_xlnm.Print_Area" localSheetId="0">'1кв'!$A$1:$E$51</definedName>
    <definedName name="_xlnm.Print_Area" localSheetId="1">'2кв'!$A$1:$E$48</definedName>
    <definedName name="_xlnm.Print_Area" localSheetId="2">'3кв'!$A$1:$E$48</definedName>
    <definedName name="_xlnm.Print_Area" localSheetId="3">'4кв'!$A$1:$E$49</definedName>
    <definedName name="_xlnm.Print_Area" localSheetId="4">отчет!$A$1:$C$37</definedName>
  </definedNames>
  <calcPr calcId="145621"/>
</workbook>
</file>

<file path=xl/calcChain.xml><?xml version="1.0" encoding="utf-8"?>
<calcChain xmlns="http://schemas.openxmlformats.org/spreadsheetml/2006/main">
  <c r="E27" i="18" l="1"/>
  <c r="C23" i="19" l="1"/>
  <c r="C17" i="19"/>
  <c r="C16" i="19"/>
  <c r="C21" i="19"/>
  <c r="C13" i="19"/>
  <c r="C14" i="19"/>
  <c r="C15" i="19"/>
  <c r="C12" i="19"/>
  <c r="C9" i="19"/>
  <c r="B47" i="18"/>
  <c r="C8" i="19"/>
  <c r="C10" i="19" s="1"/>
  <c r="C6" i="19"/>
  <c r="B44" i="18"/>
  <c r="E26" i="18"/>
  <c r="E24" i="18"/>
  <c r="E23" i="18"/>
  <c r="E22" i="18"/>
  <c r="C22" i="19" l="1"/>
  <c r="B48" i="18"/>
  <c r="B49" i="18" s="1"/>
  <c r="E24" i="17"/>
  <c r="E23" i="17"/>
  <c r="E22" i="17"/>
  <c r="E27" i="17" s="1"/>
  <c r="B47" i="17" l="1"/>
  <c r="E24" i="16" l="1"/>
  <c r="E26" i="16"/>
  <c r="E23" i="16"/>
  <c r="D22" i="16"/>
  <c r="E22" i="16" s="1"/>
  <c r="E27" i="16" l="1"/>
  <c r="B47" i="16" s="1"/>
  <c r="E26" i="15" l="1"/>
  <c r="D22" i="15" l="1"/>
  <c r="E23" i="15" l="1"/>
  <c r="E22" i="15"/>
  <c r="E30" i="15" s="1"/>
  <c r="B50" i="15" l="1"/>
  <c r="B51" i="15" l="1"/>
  <c r="B44" i="16" s="1"/>
  <c r="B48" i="16" s="1"/>
  <c r="B44" i="17" s="1"/>
  <c r="B48" i="17" s="1"/>
</calcChain>
</file>

<file path=xl/sharedStrings.xml><?xml version="1.0" encoding="utf-8"?>
<sst xmlns="http://schemas.openxmlformats.org/spreadsheetml/2006/main" count="279" uniqueCount="106">
  <si>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</si>
  <si>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</si>
  <si>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</si>
  <si>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</si>
  <si>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</si>
  <si>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</si>
  <si>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</si>
  <si>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</si>
  <si>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</si>
  <si>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</si>
  <si>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</si>
  <si>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</si>
  <si>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</si>
  <si>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</si>
  <si>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</si>
  <si>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</si>
  <si>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</si>
  <si>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</si>
  <si>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</si>
  <si>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</si>
  <si>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</si>
  <si>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</si>
  <si>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</si>
  <si>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</si>
  <si>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</si>
  <si>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Итого:</t>
  </si>
  <si>
    <t>г. Россошь, ул. Пролетарская, д. 110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</si>
  <si>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№53  от   01.06.2015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</si>
  <si>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№110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</si>
  <si>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</si>
  <si>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</si>
  <si>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</si>
  <si>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</si>
  <si>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</si>
  <si>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</si>
  <si>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</si>
  <si>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Трушина А.А.</t>
    </r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</si>
  <si>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Трушина Александра Александровича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</si>
  <si>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№9,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82 от 31.05.2016 г.</t>
    </r>
  </si>
  <si>
    <t>Общая площадь квартир - 533,9м2</t>
  </si>
  <si>
    <t>Расходы по содержанию и тек. ремонту</t>
  </si>
  <si>
    <t xml:space="preserve">Общехозяйственные расходы </t>
  </si>
  <si>
    <t>Остаток на начало квартала</t>
  </si>
  <si>
    <t xml:space="preserve">определена приложением № 9 к договору </t>
  </si>
  <si>
    <t>1 квартал</t>
  </si>
  <si>
    <t xml:space="preserve">Услуги по содержанию многоквартирного дома 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</si>
  <si>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</si>
  <si>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</si>
  <si>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</si>
  <si>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</si>
  <si>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Монтаж табличек на подъездах</t>
  </si>
  <si>
    <t>Изготовление и монтаж скамеек 3шт (смета)</t>
  </si>
  <si>
    <t>Изготовление и монтаж урн 3шт.(смета)</t>
  </si>
  <si>
    <t>Монтаж почтовых ящиков (смета)</t>
  </si>
  <si>
    <t>январь</t>
  </si>
  <si>
    <t>февраль</t>
  </si>
  <si>
    <t>март</t>
  </si>
  <si>
    <t>ч/ч</t>
  </si>
  <si>
    <t>Предъявлено населению 26637,17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</si>
  <si>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пятьдесят четыре тысячи двести двадцать семь рублей 05 копеек</t>
    </r>
  </si>
  <si>
    <t>монтаж аншлага</t>
  </si>
  <si>
    <t>апрель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</si>
  <si>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</si>
  <si>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</si>
  <si>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двадцать восемь тысяч шестьсот сорок рублей 96 копеек</t>
    </r>
  </si>
  <si>
    <t>Предъявлено населению 26636,28</t>
  </si>
  <si>
    <t>за 2 квартал 2020г.</t>
  </si>
  <si>
    <t>"30" 06 2020 г.</t>
  </si>
  <si>
    <t>за 3 квартал 2020г.</t>
  </si>
  <si>
    <t>"30" 09 2020 г.</t>
  </si>
  <si>
    <t>3 квартал</t>
  </si>
  <si>
    <t>замена ввода ХВС</t>
  </si>
  <si>
    <t>июль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</si>
  <si>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сорок тысяч сто шесть рублей 20 копеек</t>
    </r>
  </si>
  <si>
    <t>Предъявлено населению 27901,59</t>
  </si>
  <si>
    <t>за 4 квартал 2020 года</t>
  </si>
  <si>
    <t>"31" 12 2020 г.</t>
  </si>
  <si>
    <t>4 квартал</t>
  </si>
  <si>
    <t>Очистка водостоков</t>
  </si>
  <si>
    <t>декабрь</t>
  </si>
  <si>
    <t>ч/час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</si>
  <si>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</si>
  <si>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</si>
  <si>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</si>
  <si>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</si>
  <si>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</si>
  <si>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</si>
  <si>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Оплачено размещение интернет Квант-телеком в МОП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</si>
  <si>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</si>
  <si>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</si>
  <si>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</si>
  <si>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</si>
  <si>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</si>
  <si>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</si>
  <si>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</si>
  <si>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</si>
  <si>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</si>
  <si>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</si>
  <si>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</si>
  <si>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ул.Пролетарская,110</t>
  </si>
  <si>
    <t>Начислено всего 109076,63</t>
  </si>
  <si>
    <t>Оплачено Квант-телеком</t>
  </si>
  <si>
    <t>Непредвиденные работы 4,7ч/ч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</si>
  <si>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тысяч сто тридцать семь рублей 10 копеек</t>
    </r>
  </si>
  <si>
    <t>Изготовление и монтаж скамеек 3шт (кальк)</t>
  </si>
  <si>
    <t>Изготовление и монтаж урн 3шт(кальк)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</si>
</sst>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3" fontId="9" fillId="0" borderId="1" xfId="1" applyFont="1" applyBorder="1" applyAlignment="1">
      <alignment horizontal="center" vertical="center" wrapText="1"/>
    </xf>
    <xf numFmtId="0" fontId="9" fillId="0" borderId="0" xfId="0" applyFont="1"/>
    <xf numFmtId="164" fontId="9" fillId="0" borderId="0" xfId="1" applyNumberFormat="1" applyFont="1"/>
    <xf numFmtId="164" fontId="4" fillId="0" borderId="0" xfId="1" applyNumberFormat="1" applyFont="1"/>
    <xf numFmtId="0" fontId="13" fillId="0" borderId="0" xfId="0" applyFont="1"/>
    <xf numFmtId="164" fontId="9" fillId="0" borderId="0" xfId="0" applyNumberFormat="1" applyFont="1"/>
    <xf numFmtId="0" fontId="4" fillId="0" borderId="1" xfId="0" applyFont="1" applyBorder="1" applyAlignment="1">
      <alignment wrapText="1"/>
    </xf>
    <xf numFmtId="164" fontId="4" fillId="0" borderId="0" xfId="0" applyNumberFormat="1" applyFont="1"/>
    <xf numFmtId="0" fontId="2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4" fillId="0" borderId="5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righ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Alignment="1">
      <alignment horizontal="lef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14" fillId="0" borderId="7" xfId="0" applyFont="1" applyBorder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5" fontId="9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165" fontId="9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8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2" fontId="9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164" fontId="4" fillId="0" borderId="0" xfId="1" applyNumberFormat="1" applyFont="1" applyAlignment="1">
      <alignment horizontal="center"/>
    </xf>
    <xf numFmtId="2" fontId="4" fillId="0" borderId="1" xfId="1" applyNumberFormat="1" applyFont="1" applyBorder="1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view="pageBreakPreview" topLeftCell="A25" zoomScaleNormal="100" zoomScaleSheetLayoutView="100" workbookViewId="0">
      <selection activeCell="E27" sqref="E27:E2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0.6640625" style="2" bestFit="1" customWidth="1"/>
    <col min="7" max="16384" width="9.109375" style="2"/>
  </cols>
  <sheetData>
    <row r="1" spans="1:5" ht="15.6" x14ac:dyDescent="0.25">
      <c r="A1" s="42" t="s">
        <v>11</v>
      </c>
      <c r="B1" s="42"/>
      <c r="C1" s="42"/>
      <c r="D1" s="42"/>
      <c r="E1" s="42"/>
    </row>
    <row r="2" spans="1:5" ht="31.5" customHeight="1" x14ac:dyDescent="0.3">
      <c r="A2" s="43" t="s">
        <v>12</v>
      </c>
      <c r="B2" s="44"/>
      <c r="C2" s="44"/>
      <c r="D2" s="44"/>
      <c r="E2" s="44"/>
    </row>
    <row r="3" spans="1:5" ht="15.6" x14ac:dyDescent="0.3">
      <c r="A3" s="43" t="s">
        <v>46</v>
      </c>
      <c r="B3" s="43"/>
      <c r="C3" s="43"/>
      <c r="D3" s="43"/>
      <c r="E3" s="43"/>
    </row>
    <row r="4" spans="1:5" s="1" customFormat="1" ht="15.6" x14ac:dyDescent="0.3">
      <c r="A4" s="5" t="s">
        <v>13</v>
      </c>
      <c r="B4" s="29"/>
      <c r="C4" s="29"/>
      <c r="D4" s="45" t="s">
        <v>47</v>
      </c>
      <c r="E4" s="45"/>
    </row>
    <row r="5" spans="1:5" x14ac:dyDescent="0.25">
      <c r="A5" s="27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1" t="s">
        <v>26</v>
      </c>
      <c r="B7" s="41"/>
      <c r="C7" s="41"/>
      <c r="D7" s="41"/>
      <c r="E7" s="41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37</v>
      </c>
      <c r="B9" s="46"/>
      <c r="C9" s="46"/>
      <c r="D9" s="46"/>
      <c r="E9" s="46"/>
    </row>
    <row r="10" spans="1:5" ht="29.25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51" t="s">
        <v>38</v>
      </c>
      <c r="B11" s="51"/>
      <c r="C11" s="51"/>
      <c r="D11" s="51"/>
      <c r="E11" s="51"/>
    </row>
    <row r="12" spans="1:5" ht="18.75" customHeight="1" x14ac:dyDescent="0.25">
      <c r="A12" s="48" t="s">
        <v>15</v>
      </c>
      <c r="B12" s="52"/>
      <c r="C12" s="52"/>
      <c r="D12" s="52"/>
      <c r="E12" s="52"/>
    </row>
    <row r="13" spans="1:5" x14ac:dyDescent="0.25">
      <c r="A13" s="46" t="s">
        <v>23</v>
      </c>
      <c r="B13" s="46"/>
      <c r="C13" s="46"/>
      <c r="D13" s="46"/>
      <c r="E13" s="46"/>
    </row>
    <row r="14" spans="1:5" ht="20.25" customHeight="1" x14ac:dyDescent="0.25">
      <c r="A14" s="48" t="s">
        <v>2</v>
      </c>
      <c r="B14" s="52"/>
      <c r="C14" s="52"/>
      <c r="D14" s="52"/>
      <c r="E14" s="52"/>
    </row>
    <row r="15" spans="1:5" ht="18" customHeight="1" x14ac:dyDescent="0.25">
      <c r="A15" s="46" t="s">
        <v>22</v>
      </c>
      <c r="B15" s="46"/>
      <c r="C15" s="46"/>
      <c r="D15" s="46"/>
      <c r="E15" s="46"/>
    </row>
    <row r="16" spans="1:5" x14ac:dyDescent="0.25">
      <c r="A16" s="48" t="s">
        <v>16</v>
      </c>
      <c r="B16" s="52"/>
      <c r="C16" s="52"/>
      <c r="D16" s="52"/>
      <c r="E16" s="52"/>
    </row>
    <row r="17" spans="1:7" ht="33" customHeight="1" x14ac:dyDescent="0.25">
      <c r="A17" s="46" t="s">
        <v>17</v>
      </c>
      <c r="B17" s="46"/>
      <c r="C17" s="46"/>
      <c r="D17" s="46"/>
      <c r="E17" s="46"/>
    </row>
    <row r="18" spans="1:7" x14ac:dyDescent="0.25">
      <c r="A18" s="46" t="s">
        <v>27</v>
      </c>
      <c r="B18" s="46"/>
      <c r="C18" s="46"/>
      <c r="D18" s="46"/>
      <c r="E18" s="46"/>
    </row>
    <row r="19" spans="1:7" ht="31.5" customHeight="1" x14ac:dyDescent="0.25">
      <c r="A19" s="47" t="s">
        <v>28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533.9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0" t="s">
        <v>45</v>
      </c>
      <c r="B22" s="10" t="s">
        <v>43</v>
      </c>
      <c r="C22" s="3" t="s">
        <v>4</v>
      </c>
      <c r="D22" s="3">
        <f>12.23</f>
        <v>12.23</v>
      </c>
      <c r="E22" s="9">
        <f>D22*F20*G20</f>
        <v>19588.790999999997</v>
      </c>
    </row>
    <row r="23" spans="1:7" x14ac:dyDescent="0.25">
      <c r="A23" s="8" t="s">
        <v>41</v>
      </c>
      <c r="B23" s="10" t="s">
        <v>24</v>
      </c>
      <c r="C23" s="3" t="s">
        <v>4</v>
      </c>
      <c r="D23" s="3">
        <v>3.3</v>
      </c>
      <c r="E23" s="9">
        <f>D23*F20*G20</f>
        <v>5285.61</v>
      </c>
    </row>
    <row r="24" spans="1:7" ht="55.2" x14ac:dyDescent="0.25">
      <c r="A24" s="8" t="s">
        <v>48</v>
      </c>
      <c r="B24" s="30" t="s">
        <v>49</v>
      </c>
      <c r="C24" s="3" t="s">
        <v>4</v>
      </c>
      <c r="D24" s="3"/>
      <c r="E24" s="9">
        <v>259.92</v>
      </c>
    </row>
    <row r="25" spans="1:7" x14ac:dyDescent="0.25">
      <c r="A25" s="8" t="s">
        <v>30</v>
      </c>
      <c r="B25" s="10" t="s">
        <v>44</v>
      </c>
      <c r="C25" s="3" t="s">
        <v>31</v>
      </c>
      <c r="D25" s="3"/>
      <c r="E25" s="9">
        <v>37.5</v>
      </c>
    </row>
    <row r="26" spans="1:7" x14ac:dyDescent="0.25">
      <c r="A26" s="28" t="s">
        <v>50</v>
      </c>
      <c r="B26" s="31" t="s">
        <v>54</v>
      </c>
      <c r="C26" s="23" t="s">
        <v>57</v>
      </c>
      <c r="D26" s="23">
        <v>1.7</v>
      </c>
      <c r="E26" s="24">
        <f>D26*197.1</f>
        <v>335.07</v>
      </c>
    </row>
    <row r="27" spans="1:7" ht="27.6" x14ac:dyDescent="0.25">
      <c r="A27" s="28" t="s">
        <v>51</v>
      </c>
      <c r="B27" s="31" t="s">
        <v>55</v>
      </c>
      <c r="C27" s="23" t="s">
        <v>31</v>
      </c>
      <c r="D27" s="23"/>
      <c r="E27" s="24">
        <v>17538.900000000001</v>
      </c>
    </row>
    <row r="28" spans="1:7" s="15" customFormat="1" ht="27.6" x14ac:dyDescent="0.25">
      <c r="A28" s="28" t="s">
        <v>52</v>
      </c>
      <c r="B28" s="31" t="s">
        <v>56</v>
      </c>
      <c r="C28" s="23" t="s">
        <v>31</v>
      </c>
      <c r="D28" s="23"/>
      <c r="E28" s="24">
        <v>6538.95</v>
      </c>
    </row>
    <row r="29" spans="1:7" s="15" customFormat="1" x14ac:dyDescent="0.25">
      <c r="A29" s="28" t="s">
        <v>53</v>
      </c>
      <c r="B29" s="22" t="s">
        <v>56</v>
      </c>
      <c r="C29" s="23" t="s">
        <v>31</v>
      </c>
      <c r="D29" s="23"/>
      <c r="E29" s="24">
        <v>4642.3100000000004</v>
      </c>
    </row>
    <row r="30" spans="1:7" x14ac:dyDescent="0.25">
      <c r="A30" s="11" t="s">
        <v>25</v>
      </c>
      <c r="B30" s="12"/>
      <c r="C30" s="13"/>
      <c r="D30" s="13"/>
      <c r="E30" s="14">
        <f>SUM(E22:E29)</f>
        <v>54227.050999999992</v>
      </c>
    </row>
    <row r="31" spans="1:7" ht="32.25" customHeight="1" x14ac:dyDescent="0.25"/>
    <row r="32" spans="1:7" ht="31.5" customHeight="1" x14ac:dyDescent="0.25">
      <c r="A32" s="51" t="s">
        <v>59</v>
      </c>
      <c r="B32" s="51"/>
      <c r="C32" s="51"/>
      <c r="D32" s="51"/>
      <c r="E32" s="51"/>
    </row>
    <row r="33" spans="1:10" ht="13.95" customHeight="1" x14ac:dyDescent="0.25">
      <c r="A33" s="46" t="s">
        <v>21</v>
      </c>
      <c r="B33" s="46"/>
      <c r="C33" s="46"/>
      <c r="D33" s="46"/>
      <c r="E33" s="46"/>
    </row>
    <row r="34" spans="1:10" ht="30.75" customHeight="1" x14ac:dyDescent="0.25">
      <c r="A34" s="46" t="s">
        <v>20</v>
      </c>
      <c r="B34" s="46"/>
      <c r="C34" s="46"/>
      <c r="D34" s="46"/>
      <c r="E34" s="46"/>
    </row>
    <row r="35" spans="1:10" x14ac:dyDescent="0.25">
      <c r="A35" s="46" t="s">
        <v>32</v>
      </c>
      <c r="B35" s="46"/>
      <c r="C35" s="46"/>
      <c r="D35" s="46"/>
      <c r="E35" s="46"/>
    </row>
    <row r="36" spans="1:10" x14ac:dyDescent="0.25">
      <c r="A36" s="46" t="s">
        <v>18</v>
      </c>
      <c r="B36" s="46"/>
      <c r="C36" s="46"/>
      <c r="D36" s="46"/>
      <c r="E36" s="46"/>
    </row>
    <row r="37" spans="1:10" x14ac:dyDescent="0.25">
      <c r="A37" s="54" t="s">
        <v>5</v>
      </c>
      <c r="B37" s="54"/>
      <c r="C37" s="54"/>
      <c r="D37" s="54"/>
      <c r="E37" s="54"/>
    </row>
    <row r="38" spans="1:10" ht="15" customHeight="1" x14ac:dyDescent="0.25">
      <c r="A38" s="46" t="s">
        <v>18</v>
      </c>
      <c r="B38" s="46"/>
      <c r="C38" s="46"/>
      <c r="D38" s="46"/>
      <c r="E38" s="46"/>
      <c r="G38" s="26"/>
      <c r="H38" s="26"/>
      <c r="I38" s="26"/>
      <c r="J38" s="26"/>
    </row>
    <row r="39" spans="1:10" x14ac:dyDescent="0.25">
      <c r="A39" s="55" t="s">
        <v>29</v>
      </c>
      <c r="B39" s="55"/>
      <c r="C39" s="55"/>
      <c r="D39" s="55"/>
      <c r="E39" s="6"/>
    </row>
    <row r="40" spans="1:10" x14ac:dyDescent="0.25">
      <c r="B40" s="53" t="s">
        <v>19</v>
      </c>
      <c r="C40" s="53"/>
      <c r="D40" s="53"/>
      <c r="E40" s="7" t="s">
        <v>6</v>
      </c>
    </row>
    <row r="41" spans="1:10" x14ac:dyDescent="0.25">
      <c r="A41" s="26"/>
      <c r="B41" s="26"/>
      <c r="C41" s="26"/>
      <c r="D41" s="26"/>
      <c r="E41" s="26"/>
    </row>
    <row r="42" spans="1:10" x14ac:dyDescent="0.25">
      <c r="A42" s="56" t="s">
        <v>36</v>
      </c>
      <c r="B42" s="56"/>
      <c r="C42" s="56"/>
      <c r="D42" s="56"/>
      <c r="E42" s="6"/>
    </row>
    <row r="43" spans="1:10" x14ac:dyDescent="0.25">
      <c r="B43" s="53" t="s">
        <v>19</v>
      </c>
      <c r="C43" s="53"/>
      <c r="D43" s="53"/>
      <c r="E43" s="7" t="s">
        <v>6</v>
      </c>
    </row>
    <row r="45" spans="1:10" x14ac:dyDescent="0.25">
      <c r="A45" s="2" t="s">
        <v>39</v>
      </c>
    </row>
    <row r="46" spans="1:10" x14ac:dyDescent="0.25">
      <c r="A46" s="15" t="s">
        <v>33</v>
      </c>
    </row>
    <row r="47" spans="1:10" x14ac:dyDescent="0.25">
      <c r="A47" s="2" t="s">
        <v>42</v>
      </c>
      <c r="B47" s="16">
        <v>80869.69</v>
      </c>
    </row>
    <row r="48" spans="1:10" x14ac:dyDescent="0.25">
      <c r="A48" s="25" t="s">
        <v>58</v>
      </c>
      <c r="B48" s="17"/>
    </row>
    <row r="49" spans="1:6" x14ac:dyDescent="0.25">
      <c r="A49" s="2" t="s">
        <v>34</v>
      </c>
      <c r="B49" s="17">
        <v>25919.53</v>
      </c>
      <c r="F49" s="21"/>
    </row>
    <row r="50" spans="1:6" ht="27.6" x14ac:dyDescent="0.25">
      <c r="A50" s="25" t="s">
        <v>40</v>
      </c>
      <c r="B50" s="17">
        <f>E30</f>
        <v>54227.050999999992</v>
      </c>
    </row>
    <row r="51" spans="1:6" x14ac:dyDescent="0.25">
      <c r="A51" s="18" t="s">
        <v>35</v>
      </c>
      <c r="B51" s="19">
        <f>B47+B49-B50</f>
        <v>52562.169000000009</v>
      </c>
    </row>
  </sheetData>
  <mergeCells count="30">
    <mergeCell ref="B43:D43"/>
    <mergeCell ref="A20:E20"/>
    <mergeCell ref="A32:E32"/>
    <mergeCell ref="A33:E33"/>
    <mergeCell ref="A34:E34"/>
    <mergeCell ref="A35:E35"/>
    <mergeCell ref="A36:E36"/>
    <mergeCell ref="A37:E37"/>
    <mergeCell ref="A38:E38"/>
    <mergeCell ref="A39:D39"/>
    <mergeCell ref="B40:D40"/>
    <mergeCell ref="A42:D42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19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0.6640625" style="2" bestFit="1" customWidth="1"/>
    <col min="7" max="16384" width="9.109375" style="2"/>
  </cols>
  <sheetData>
    <row r="1" spans="1:5" ht="15.6" x14ac:dyDescent="0.25">
      <c r="A1" s="42" t="s">
        <v>11</v>
      </c>
      <c r="B1" s="42"/>
      <c r="C1" s="42"/>
      <c r="D1" s="42"/>
      <c r="E1" s="42"/>
    </row>
    <row r="2" spans="1:5" ht="31.5" customHeight="1" x14ac:dyDescent="0.3">
      <c r="A2" s="43" t="s">
        <v>12</v>
      </c>
      <c r="B2" s="44"/>
      <c r="C2" s="44"/>
      <c r="D2" s="44"/>
      <c r="E2" s="44"/>
    </row>
    <row r="3" spans="1:5" ht="15.6" x14ac:dyDescent="0.3">
      <c r="A3" s="43" t="s">
        <v>66</v>
      </c>
      <c r="B3" s="43"/>
      <c r="C3" s="43"/>
      <c r="D3" s="43"/>
      <c r="E3" s="43"/>
    </row>
    <row r="4" spans="1:5" s="1" customFormat="1" ht="15.6" x14ac:dyDescent="0.3">
      <c r="A4" s="5" t="s">
        <v>13</v>
      </c>
      <c r="B4" s="29"/>
      <c r="C4" s="29"/>
      <c r="D4" s="45" t="s">
        <v>67</v>
      </c>
      <c r="E4" s="45"/>
    </row>
    <row r="5" spans="1:5" x14ac:dyDescent="0.25">
      <c r="A5" s="34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1" t="s">
        <v>26</v>
      </c>
      <c r="B7" s="41"/>
      <c r="C7" s="41"/>
      <c r="D7" s="41"/>
      <c r="E7" s="41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37</v>
      </c>
      <c r="B9" s="46"/>
      <c r="C9" s="46"/>
      <c r="D9" s="46"/>
      <c r="E9" s="46"/>
    </row>
    <row r="10" spans="1:5" ht="29.25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51" t="s">
        <v>38</v>
      </c>
      <c r="B11" s="51"/>
      <c r="C11" s="51"/>
      <c r="D11" s="51"/>
      <c r="E11" s="51"/>
    </row>
    <row r="12" spans="1:5" ht="18.75" customHeight="1" x14ac:dyDescent="0.25">
      <c r="A12" s="48" t="s">
        <v>15</v>
      </c>
      <c r="B12" s="52"/>
      <c r="C12" s="52"/>
      <c r="D12" s="52"/>
      <c r="E12" s="52"/>
    </row>
    <row r="13" spans="1:5" x14ac:dyDescent="0.25">
      <c r="A13" s="46" t="s">
        <v>23</v>
      </c>
      <c r="B13" s="46"/>
      <c r="C13" s="46"/>
      <c r="D13" s="46"/>
      <c r="E13" s="46"/>
    </row>
    <row r="14" spans="1:5" ht="20.25" customHeight="1" x14ac:dyDescent="0.25">
      <c r="A14" s="48" t="s">
        <v>2</v>
      </c>
      <c r="B14" s="52"/>
      <c r="C14" s="52"/>
      <c r="D14" s="52"/>
      <c r="E14" s="52"/>
    </row>
    <row r="15" spans="1:5" ht="18" customHeight="1" x14ac:dyDescent="0.25">
      <c r="A15" s="46" t="s">
        <v>22</v>
      </c>
      <c r="B15" s="46"/>
      <c r="C15" s="46"/>
      <c r="D15" s="46"/>
      <c r="E15" s="46"/>
    </row>
    <row r="16" spans="1:5" x14ac:dyDescent="0.25">
      <c r="A16" s="48" t="s">
        <v>16</v>
      </c>
      <c r="B16" s="52"/>
      <c r="C16" s="52"/>
      <c r="D16" s="52"/>
      <c r="E16" s="52"/>
    </row>
    <row r="17" spans="1:7" ht="33" customHeight="1" x14ac:dyDescent="0.25">
      <c r="A17" s="46" t="s">
        <v>17</v>
      </c>
      <c r="B17" s="46"/>
      <c r="C17" s="46"/>
      <c r="D17" s="46"/>
      <c r="E17" s="46"/>
    </row>
    <row r="18" spans="1:7" x14ac:dyDescent="0.25">
      <c r="A18" s="46" t="s">
        <v>27</v>
      </c>
      <c r="B18" s="46"/>
      <c r="C18" s="46"/>
      <c r="D18" s="46"/>
      <c r="E18" s="46"/>
    </row>
    <row r="19" spans="1:7" ht="31.5" customHeight="1" x14ac:dyDescent="0.25">
      <c r="A19" s="47" t="s">
        <v>28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533.9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0" t="s">
        <v>45</v>
      </c>
      <c r="B22" s="10" t="s">
        <v>43</v>
      </c>
      <c r="C22" s="3" t="s">
        <v>4</v>
      </c>
      <c r="D22" s="3">
        <f>12.23</f>
        <v>12.23</v>
      </c>
      <c r="E22" s="9">
        <f>D22*F20*G20</f>
        <v>19588.790999999997</v>
      </c>
    </row>
    <row r="23" spans="1:7" x14ac:dyDescent="0.25">
      <c r="A23" s="8" t="s">
        <v>41</v>
      </c>
      <c r="B23" s="10" t="s">
        <v>24</v>
      </c>
      <c r="C23" s="3" t="s">
        <v>4</v>
      </c>
      <c r="D23" s="3">
        <v>3.3</v>
      </c>
      <c r="E23" s="9">
        <f>D23*F20*G20</f>
        <v>5285.61</v>
      </c>
    </row>
    <row r="24" spans="1:7" ht="69" x14ac:dyDescent="0.25">
      <c r="A24" s="8" t="s">
        <v>62</v>
      </c>
      <c r="B24" s="10" t="s">
        <v>63</v>
      </c>
      <c r="C24" s="3" t="s">
        <v>4</v>
      </c>
      <c r="D24" s="3"/>
      <c r="E24" s="9">
        <f>1172.82*3</f>
        <v>3518.46</v>
      </c>
    </row>
    <row r="25" spans="1:7" x14ac:dyDescent="0.25">
      <c r="A25" s="8" t="s">
        <v>30</v>
      </c>
      <c r="B25" s="10" t="s">
        <v>63</v>
      </c>
      <c r="C25" s="3" t="s">
        <v>31</v>
      </c>
      <c r="D25" s="3"/>
      <c r="E25" s="9">
        <v>51</v>
      </c>
    </row>
    <row r="26" spans="1:7" x14ac:dyDescent="0.25">
      <c r="A26" s="28" t="s">
        <v>60</v>
      </c>
      <c r="B26" s="31" t="s">
        <v>61</v>
      </c>
      <c r="C26" s="23" t="s">
        <v>57</v>
      </c>
      <c r="D26" s="23">
        <v>1</v>
      </c>
      <c r="E26" s="24">
        <f>D26*197.1</f>
        <v>197.1</v>
      </c>
    </row>
    <row r="27" spans="1:7" x14ac:dyDescent="0.25">
      <c r="A27" s="11" t="s">
        <v>25</v>
      </c>
      <c r="B27" s="12"/>
      <c r="C27" s="13"/>
      <c r="D27" s="13"/>
      <c r="E27" s="14">
        <f>SUM(E22:E26)</f>
        <v>28640.960999999996</v>
      </c>
    </row>
    <row r="28" spans="1:7" ht="12.6" customHeight="1" x14ac:dyDescent="0.25"/>
    <row r="29" spans="1:7" ht="31.5" customHeight="1" x14ac:dyDescent="0.25">
      <c r="A29" s="51" t="s">
        <v>64</v>
      </c>
      <c r="B29" s="51"/>
      <c r="C29" s="51"/>
      <c r="D29" s="51"/>
      <c r="E29" s="51"/>
    </row>
    <row r="30" spans="1:7" ht="36" customHeight="1" x14ac:dyDescent="0.25">
      <c r="A30" s="46" t="s">
        <v>21</v>
      </c>
      <c r="B30" s="46"/>
      <c r="C30" s="46"/>
      <c r="D30" s="46"/>
      <c r="E30" s="46"/>
    </row>
    <row r="31" spans="1:7" ht="22.95" customHeight="1" x14ac:dyDescent="0.25">
      <c r="A31" s="46" t="s">
        <v>20</v>
      </c>
      <c r="B31" s="46"/>
      <c r="C31" s="46"/>
      <c r="D31" s="46"/>
      <c r="E31" s="46"/>
    </row>
    <row r="32" spans="1:7" x14ac:dyDescent="0.25">
      <c r="A32" s="46" t="s">
        <v>32</v>
      </c>
      <c r="B32" s="46"/>
      <c r="C32" s="46"/>
      <c r="D32" s="46"/>
      <c r="E32" s="46"/>
    </row>
    <row r="33" spans="1:10" x14ac:dyDescent="0.25">
      <c r="A33" s="46" t="s">
        <v>18</v>
      </c>
      <c r="B33" s="46"/>
      <c r="C33" s="46"/>
      <c r="D33" s="46"/>
      <c r="E33" s="46"/>
    </row>
    <row r="34" spans="1:10" x14ac:dyDescent="0.25">
      <c r="A34" s="54" t="s">
        <v>5</v>
      </c>
      <c r="B34" s="54"/>
      <c r="C34" s="54"/>
      <c r="D34" s="54"/>
      <c r="E34" s="54"/>
    </row>
    <row r="35" spans="1:10" ht="15" customHeight="1" x14ac:dyDescent="0.25">
      <c r="A35" s="46" t="s">
        <v>18</v>
      </c>
      <c r="B35" s="46"/>
      <c r="C35" s="46"/>
      <c r="D35" s="46"/>
      <c r="E35" s="46"/>
      <c r="G35" s="33"/>
      <c r="H35" s="33"/>
      <c r="I35" s="33"/>
      <c r="J35" s="33"/>
    </row>
    <row r="36" spans="1:10" x14ac:dyDescent="0.25">
      <c r="A36" s="55" t="s">
        <v>29</v>
      </c>
      <c r="B36" s="55"/>
      <c r="C36" s="55"/>
      <c r="D36" s="55"/>
      <c r="E36" s="6"/>
    </row>
    <row r="37" spans="1:10" x14ac:dyDescent="0.25">
      <c r="B37" s="53" t="s">
        <v>19</v>
      </c>
      <c r="C37" s="53"/>
      <c r="D37" s="53"/>
      <c r="E37" s="7" t="s">
        <v>6</v>
      </c>
    </row>
    <row r="38" spans="1:10" x14ac:dyDescent="0.25">
      <c r="A38" s="33"/>
      <c r="B38" s="33"/>
      <c r="C38" s="33"/>
      <c r="D38" s="33"/>
      <c r="E38" s="33"/>
    </row>
    <row r="39" spans="1:10" x14ac:dyDescent="0.25">
      <c r="A39" s="56" t="s">
        <v>36</v>
      </c>
      <c r="B39" s="56"/>
      <c r="C39" s="56"/>
      <c r="D39" s="56"/>
      <c r="E39" s="6"/>
    </row>
    <row r="40" spans="1:10" x14ac:dyDescent="0.25">
      <c r="B40" s="53" t="s">
        <v>19</v>
      </c>
      <c r="C40" s="53"/>
      <c r="D40" s="53"/>
      <c r="E40" s="7" t="s">
        <v>6</v>
      </c>
    </row>
    <row r="42" spans="1:10" x14ac:dyDescent="0.25">
      <c r="A42" s="2" t="s">
        <v>39</v>
      </c>
    </row>
    <row r="43" spans="1:10" x14ac:dyDescent="0.25">
      <c r="A43" s="15" t="s">
        <v>33</v>
      </c>
    </row>
    <row r="44" spans="1:10" x14ac:dyDescent="0.25">
      <c r="A44" s="2" t="s">
        <v>42</v>
      </c>
      <c r="B44" s="16">
        <f>'1кв'!B51</f>
        <v>52562.169000000009</v>
      </c>
    </row>
    <row r="45" spans="1:10" x14ac:dyDescent="0.25">
      <c r="A45" s="32" t="s">
        <v>65</v>
      </c>
      <c r="B45" s="17"/>
    </row>
    <row r="46" spans="1:10" x14ac:dyDescent="0.25">
      <c r="A46" s="2" t="s">
        <v>34</v>
      </c>
      <c r="B46" s="17">
        <v>23885.41</v>
      </c>
      <c r="F46" s="21"/>
    </row>
    <row r="47" spans="1:10" ht="27.6" x14ac:dyDescent="0.25">
      <c r="A47" s="32" t="s">
        <v>40</v>
      </c>
      <c r="B47" s="17">
        <f>E27</f>
        <v>28640.960999999996</v>
      </c>
    </row>
    <row r="48" spans="1:10" x14ac:dyDescent="0.25">
      <c r="A48" s="18" t="s">
        <v>35</v>
      </c>
      <c r="B48" s="19">
        <f>B44+B46-B47</f>
        <v>47806.618000000017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view="pageBreakPreview" topLeftCell="A34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0.6640625" style="2" bestFit="1" customWidth="1"/>
    <col min="7" max="16384" width="9.109375" style="2"/>
  </cols>
  <sheetData>
    <row r="1" spans="1:5" ht="15.6" x14ac:dyDescent="0.25">
      <c r="A1" s="42" t="s">
        <v>11</v>
      </c>
      <c r="B1" s="42"/>
      <c r="C1" s="42"/>
      <c r="D1" s="42"/>
      <c r="E1" s="42"/>
    </row>
    <row r="2" spans="1:5" ht="31.5" customHeight="1" x14ac:dyDescent="0.3">
      <c r="A2" s="43" t="s">
        <v>12</v>
      </c>
      <c r="B2" s="44"/>
      <c r="C2" s="44"/>
      <c r="D2" s="44"/>
      <c r="E2" s="44"/>
    </row>
    <row r="3" spans="1:5" ht="15.6" x14ac:dyDescent="0.3">
      <c r="A3" s="43" t="s">
        <v>68</v>
      </c>
      <c r="B3" s="43"/>
      <c r="C3" s="43"/>
      <c r="D3" s="43"/>
      <c r="E3" s="43"/>
    </row>
    <row r="4" spans="1:5" s="1" customFormat="1" ht="15.6" x14ac:dyDescent="0.3">
      <c r="A4" s="5" t="s">
        <v>13</v>
      </c>
      <c r="B4" s="29"/>
      <c r="C4" s="29"/>
      <c r="D4" s="45" t="s">
        <v>69</v>
      </c>
      <c r="E4" s="45"/>
    </row>
    <row r="5" spans="1:5" x14ac:dyDescent="0.25">
      <c r="A5" s="37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1" t="s">
        <v>26</v>
      </c>
      <c r="B7" s="41"/>
      <c r="C7" s="41"/>
      <c r="D7" s="41"/>
      <c r="E7" s="41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37</v>
      </c>
      <c r="B9" s="46"/>
      <c r="C9" s="46"/>
      <c r="D9" s="46"/>
      <c r="E9" s="46"/>
    </row>
    <row r="10" spans="1:5" ht="29.25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51" t="s">
        <v>38</v>
      </c>
      <c r="B11" s="51"/>
      <c r="C11" s="51"/>
      <c r="D11" s="51"/>
      <c r="E11" s="51"/>
    </row>
    <row r="12" spans="1:5" ht="18.75" customHeight="1" x14ac:dyDescent="0.25">
      <c r="A12" s="48" t="s">
        <v>15</v>
      </c>
      <c r="B12" s="52"/>
      <c r="C12" s="52"/>
      <c r="D12" s="52"/>
      <c r="E12" s="52"/>
    </row>
    <row r="13" spans="1:5" x14ac:dyDescent="0.25">
      <c r="A13" s="46" t="s">
        <v>23</v>
      </c>
      <c r="B13" s="46"/>
      <c r="C13" s="46"/>
      <c r="D13" s="46"/>
      <c r="E13" s="46"/>
    </row>
    <row r="14" spans="1:5" ht="20.25" customHeight="1" x14ac:dyDescent="0.25">
      <c r="A14" s="48" t="s">
        <v>2</v>
      </c>
      <c r="B14" s="52"/>
      <c r="C14" s="52"/>
      <c r="D14" s="52"/>
      <c r="E14" s="52"/>
    </row>
    <row r="15" spans="1:5" ht="18" customHeight="1" x14ac:dyDescent="0.25">
      <c r="A15" s="46" t="s">
        <v>22</v>
      </c>
      <c r="B15" s="46"/>
      <c r="C15" s="46"/>
      <c r="D15" s="46"/>
      <c r="E15" s="46"/>
    </row>
    <row r="16" spans="1:5" x14ac:dyDescent="0.25">
      <c r="A16" s="48" t="s">
        <v>16</v>
      </c>
      <c r="B16" s="52"/>
      <c r="C16" s="52"/>
      <c r="D16" s="52"/>
      <c r="E16" s="52"/>
    </row>
    <row r="17" spans="1:7" ht="33" customHeight="1" x14ac:dyDescent="0.25">
      <c r="A17" s="46" t="s">
        <v>17</v>
      </c>
      <c r="B17" s="46"/>
      <c r="C17" s="46"/>
      <c r="D17" s="46"/>
      <c r="E17" s="46"/>
    </row>
    <row r="18" spans="1:7" x14ac:dyDescent="0.25">
      <c r="A18" s="46" t="s">
        <v>27</v>
      </c>
      <c r="B18" s="46"/>
      <c r="C18" s="46"/>
      <c r="D18" s="46"/>
      <c r="E18" s="46"/>
    </row>
    <row r="19" spans="1:7" ht="31.5" customHeight="1" x14ac:dyDescent="0.25">
      <c r="A19" s="47" t="s">
        <v>28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533.9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0" t="s">
        <v>45</v>
      </c>
      <c r="B22" s="10" t="s">
        <v>43</v>
      </c>
      <c r="C22" s="3" t="s">
        <v>4</v>
      </c>
      <c r="D22" s="3">
        <v>12.89</v>
      </c>
      <c r="E22" s="9">
        <f>D22*F20*G20</f>
        <v>20645.913</v>
      </c>
    </row>
    <row r="23" spans="1:7" x14ac:dyDescent="0.25">
      <c r="A23" s="8" t="s">
        <v>41</v>
      </c>
      <c r="B23" s="10" t="s">
        <v>24</v>
      </c>
      <c r="C23" s="3" t="s">
        <v>4</v>
      </c>
      <c r="D23" s="3">
        <v>3.43</v>
      </c>
      <c r="E23" s="9">
        <f>D23*F20*G20</f>
        <v>5493.8310000000001</v>
      </c>
    </row>
    <row r="24" spans="1:7" ht="69" x14ac:dyDescent="0.25">
      <c r="A24" s="8" t="s">
        <v>62</v>
      </c>
      <c r="B24" s="10" t="s">
        <v>70</v>
      </c>
      <c r="C24" s="3" t="s">
        <v>4</v>
      </c>
      <c r="D24" s="3"/>
      <c r="E24" s="9">
        <f>1172.82*3</f>
        <v>3518.46</v>
      </c>
    </row>
    <row r="25" spans="1:7" x14ac:dyDescent="0.25">
      <c r="A25" s="8" t="s">
        <v>30</v>
      </c>
      <c r="B25" s="10" t="s">
        <v>70</v>
      </c>
      <c r="C25" s="3" t="s">
        <v>31</v>
      </c>
      <c r="D25" s="3"/>
      <c r="E25" s="9">
        <v>51</v>
      </c>
    </row>
    <row r="26" spans="1:7" x14ac:dyDescent="0.25">
      <c r="A26" s="28" t="s">
        <v>71</v>
      </c>
      <c r="B26" s="31" t="s">
        <v>72</v>
      </c>
      <c r="C26" s="23" t="s">
        <v>31</v>
      </c>
      <c r="D26" s="23"/>
      <c r="E26" s="24">
        <v>10397</v>
      </c>
    </row>
    <row r="27" spans="1:7" x14ac:dyDescent="0.25">
      <c r="A27" s="11" t="s">
        <v>25</v>
      </c>
      <c r="B27" s="12"/>
      <c r="C27" s="13"/>
      <c r="D27" s="13"/>
      <c r="E27" s="14">
        <f>SUM(E22:E26)</f>
        <v>40106.203999999998</v>
      </c>
    </row>
    <row r="28" spans="1:7" ht="12.6" customHeight="1" x14ac:dyDescent="0.25"/>
    <row r="29" spans="1:7" ht="31.5" customHeight="1" x14ac:dyDescent="0.25">
      <c r="A29" s="51" t="s">
        <v>73</v>
      </c>
      <c r="B29" s="51"/>
      <c r="C29" s="51"/>
      <c r="D29" s="51"/>
      <c r="E29" s="51"/>
    </row>
    <row r="30" spans="1:7" ht="36" customHeight="1" x14ac:dyDescent="0.25">
      <c r="A30" s="46" t="s">
        <v>21</v>
      </c>
      <c r="B30" s="46"/>
      <c r="C30" s="46"/>
      <c r="D30" s="46"/>
      <c r="E30" s="46"/>
    </row>
    <row r="31" spans="1:7" ht="22.95" customHeight="1" x14ac:dyDescent="0.25">
      <c r="A31" s="46" t="s">
        <v>20</v>
      </c>
      <c r="B31" s="46"/>
      <c r="C31" s="46"/>
      <c r="D31" s="46"/>
      <c r="E31" s="46"/>
    </row>
    <row r="32" spans="1:7" x14ac:dyDescent="0.25">
      <c r="A32" s="46" t="s">
        <v>32</v>
      </c>
      <c r="B32" s="46"/>
      <c r="C32" s="46"/>
      <c r="D32" s="46"/>
      <c r="E32" s="46"/>
    </row>
    <row r="33" spans="1:10" x14ac:dyDescent="0.25">
      <c r="A33" s="46" t="s">
        <v>18</v>
      </c>
      <c r="B33" s="46"/>
      <c r="C33" s="46"/>
      <c r="D33" s="46"/>
      <c r="E33" s="46"/>
    </row>
    <row r="34" spans="1:10" x14ac:dyDescent="0.25">
      <c r="A34" s="54" t="s">
        <v>5</v>
      </c>
      <c r="B34" s="54"/>
      <c r="C34" s="54"/>
      <c r="D34" s="54"/>
      <c r="E34" s="54"/>
    </row>
    <row r="35" spans="1:10" ht="15" customHeight="1" x14ac:dyDescent="0.25">
      <c r="A35" s="46" t="s">
        <v>18</v>
      </c>
      <c r="B35" s="46"/>
      <c r="C35" s="46"/>
      <c r="D35" s="46"/>
      <c r="E35" s="46"/>
      <c r="G35" s="36"/>
      <c r="H35" s="36"/>
      <c r="I35" s="36"/>
      <c r="J35" s="36"/>
    </row>
    <row r="36" spans="1:10" x14ac:dyDescent="0.25">
      <c r="A36" s="55" t="s">
        <v>29</v>
      </c>
      <c r="B36" s="55"/>
      <c r="C36" s="55"/>
      <c r="D36" s="55"/>
      <c r="E36" s="6"/>
    </row>
    <row r="37" spans="1:10" x14ac:dyDescent="0.25">
      <c r="B37" s="53" t="s">
        <v>19</v>
      </c>
      <c r="C37" s="53"/>
      <c r="D37" s="53"/>
      <c r="E37" s="7" t="s">
        <v>6</v>
      </c>
    </row>
    <row r="38" spans="1:10" x14ac:dyDescent="0.25">
      <c r="A38" s="36"/>
      <c r="B38" s="36"/>
      <c r="C38" s="36"/>
      <c r="D38" s="36"/>
      <c r="E38" s="36"/>
    </row>
    <row r="39" spans="1:10" x14ac:dyDescent="0.25">
      <c r="A39" s="56" t="s">
        <v>36</v>
      </c>
      <c r="B39" s="56"/>
      <c r="C39" s="56"/>
      <c r="D39" s="56"/>
      <c r="E39" s="6"/>
    </row>
    <row r="40" spans="1:10" x14ac:dyDescent="0.25">
      <c r="B40" s="53" t="s">
        <v>19</v>
      </c>
      <c r="C40" s="53"/>
      <c r="D40" s="53"/>
      <c r="E40" s="7" t="s">
        <v>6</v>
      </c>
    </row>
    <row r="42" spans="1:10" x14ac:dyDescent="0.25">
      <c r="A42" s="2" t="s">
        <v>39</v>
      </c>
    </row>
    <row r="43" spans="1:10" x14ac:dyDescent="0.25">
      <c r="A43" s="15" t="s">
        <v>33</v>
      </c>
    </row>
    <row r="44" spans="1:10" x14ac:dyDescent="0.25">
      <c r="A44" s="2" t="s">
        <v>42</v>
      </c>
      <c r="B44" s="16">
        <f>'2кв'!B48</f>
        <v>47806.618000000017</v>
      </c>
    </row>
    <row r="45" spans="1:10" x14ac:dyDescent="0.25">
      <c r="A45" s="35" t="s">
        <v>74</v>
      </c>
      <c r="B45" s="17"/>
    </row>
    <row r="46" spans="1:10" x14ac:dyDescent="0.25">
      <c r="A46" s="2" t="s">
        <v>34</v>
      </c>
      <c r="B46" s="17">
        <v>28143.25</v>
      </c>
      <c r="F46" s="21"/>
    </row>
    <row r="47" spans="1:10" ht="27.6" x14ac:dyDescent="0.25">
      <c r="A47" s="35" t="s">
        <v>40</v>
      </c>
      <c r="B47" s="17">
        <f>E27</f>
        <v>40106.203999999998</v>
      </c>
    </row>
    <row r="48" spans="1:10" x14ac:dyDescent="0.25">
      <c r="A48" s="18" t="s">
        <v>35</v>
      </c>
      <c r="B48" s="19">
        <f>B44+B46-B47</f>
        <v>35843.664000000019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D36"/>
    <mergeCell ref="B37:D37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view="pageBreakPreview" zoomScaleNormal="100" zoomScaleSheetLayoutView="100" workbookViewId="0">
      <selection activeCell="A3" sqref="A3:E4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6" width="10.6640625" style="2" bestFit="1" customWidth="1"/>
    <col min="7" max="16384" width="9.109375" style="2"/>
  </cols>
  <sheetData>
    <row r="1" spans="1:5" ht="15.6" x14ac:dyDescent="0.25">
      <c r="A1" s="42" t="s">
        <v>11</v>
      </c>
      <c r="B1" s="42"/>
      <c r="C1" s="42"/>
      <c r="D1" s="42"/>
      <c r="E1" s="42"/>
    </row>
    <row r="2" spans="1:5" ht="31.5" customHeight="1" x14ac:dyDescent="0.3">
      <c r="A2" s="43" t="s">
        <v>12</v>
      </c>
      <c r="B2" s="44"/>
      <c r="C2" s="44"/>
      <c r="D2" s="44"/>
      <c r="E2" s="44"/>
    </row>
    <row r="3" spans="1:5" x14ac:dyDescent="0.25">
      <c r="A3" s="57" t="s">
        <v>75</v>
      </c>
      <c r="B3" s="57"/>
      <c r="C3" s="57"/>
      <c r="D3" s="57"/>
      <c r="E3" s="57"/>
    </row>
    <row r="4" spans="1:5" s="1" customFormat="1" ht="15.6" x14ac:dyDescent="0.3">
      <c r="A4" s="58" t="s">
        <v>13</v>
      </c>
      <c r="B4" s="4"/>
      <c r="C4" s="4"/>
      <c r="D4" s="4"/>
      <c r="E4" s="59" t="s">
        <v>76</v>
      </c>
    </row>
    <row r="5" spans="1:5" x14ac:dyDescent="0.25">
      <c r="A5" s="40"/>
      <c r="B5" s="4"/>
      <c r="C5" s="4"/>
      <c r="D5" s="4"/>
      <c r="E5" s="4"/>
    </row>
    <row r="6" spans="1:5" x14ac:dyDescent="0.25">
      <c r="A6" s="46" t="s">
        <v>0</v>
      </c>
      <c r="B6" s="46"/>
      <c r="C6" s="46"/>
      <c r="D6" s="46"/>
      <c r="E6" s="46"/>
    </row>
    <row r="7" spans="1:5" x14ac:dyDescent="0.25">
      <c r="A7" s="41" t="s">
        <v>26</v>
      </c>
      <c r="B7" s="41"/>
      <c r="C7" s="41"/>
      <c r="D7" s="41"/>
      <c r="E7" s="41"/>
    </row>
    <row r="8" spans="1:5" x14ac:dyDescent="0.25">
      <c r="A8" s="48" t="s">
        <v>1</v>
      </c>
      <c r="B8" s="48"/>
      <c r="C8" s="48"/>
      <c r="D8" s="48"/>
      <c r="E8" s="48"/>
    </row>
    <row r="9" spans="1:5" x14ac:dyDescent="0.25">
      <c r="A9" s="46" t="s">
        <v>37</v>
      </c>
      <c r="B9" s="46"/>
      <c r="C9" s="46"/>
      <c r="D9" s="46"/>
      <c r="E9" s="46"/>
    </row>
    <row r="10" spans="1:5" ht="29.25" customHeight="1" x14ac:dyDescent="0.25">
      <c r="A10" s="49" t="s">
        <v>14</v>
      </c>
      <c r="B10" s="50"/>
      <c r="C10" s="50"/>
      <c r="D10" s="50"/>
      <c r="E10" s="50"/>
    </row>
    <row r="11" spans="1:5" x14ac:dyDescent="0.25">
      <c r="A11" s="51" t="s">
        <v>38</v>
      </c>
      <c r="B11" s="51"/>
      <c r="C11" s="51"/>
      <c r="D11" s="51"/>
      <c r="E11" s="51"/>
    </row>
    <row r="12" spans="1:5" ht="18.75" customHeight="1" x14ac:dyDescent="0.25">
      <c r="A12" s="48" t="s">
        <v>15</v>
      </c>
      <c r="B12" s="52"/>
      <c r="C12" s="52"/>
      <c r="D12" s="52"/>
      <c r="E12" s="52"/>
    </row>
    <row r="13" spans="1:5" x14ac:dyDescent="0.25">
      <c r="A13" s="46" t="s">
        <v>23</v>
      </c>
      <c r="B13" s="46"/>
      <c r="C13" s="46"/>
      <c r="D13" s="46"/>
      <c r="E13" s="46"/>
    </row>
    <row r="14" spans="1:5" ht="20.25" customHeight="1" x14ac:dyDescent="0.25">
      <c r="A14" s="48" t="s">
        <v>2</v>
      </c>
      <c r="B14" s="52"/>
      <c r="C14" s="52"/>
      <c r="D14" s="52"/>
      <c r="E14" s="52"/>
    </row>
    <row r="15" spans="1:5" ht="18" customHeight="1" x14ac:dyDescent="0.25">
      <c r="A15" s="46" t="s">
        <v>22</v>
      </c>
      <c r="B15" s="46"/>
      <c r="C15" s="46"/>
      <c r="D15" s="46"/>
      <c r="E15" s="46"/>
    </row>
    <row r="16" spans="1:5" x14ac:dyDescent="0.25">
      <c r="A16" s="48" t="s">
        <v>16</v>
      </c>
      <c r="B16" s="52"/>
      <c r="C16" s="52"/>
      <c r="D16" s="52"/>
      <c r="E16" s="52"/>
    </row>
    <row r="17" spans="1:7" ht="33" customHeight="1" x14ac:dyDescent="0.25">
      <c r="A17" s="46" t="s">
        <v>17</v>
      </c>
      <c r="B17" s="46"/>
      <c r="C17" s="46"/>
      <c r="D17" s="46"/>
      <c r="E17" s="46"/>
    </row>
    <row r="18" spans="1:7" x14ac:dyDescent="0.25">
      <c r="A18" s="46" t="s">
        <v>27</v>
      </c>
      <c r="B18" s="46"/>
      <c r="C18" s="46"/>
      <c r="D18" s="46"/>
      <c r="E18" s="46"/>
    </row>
    <row r="19" spans="1:7" ht="31.5" customHeight="1" x14ac:dyDescent="0.25">
      <c r="A19" s="47" t="s">
        <v>28</v>
      </c>
      <c r="B19" s="47"/>
      <c r="C19" s="47"/>
      <c r="D19" s="47"/>
      <c r="E19" s="47"/>
    </row>
    <row r="20" spans="1:7" x14ac:dyDescent="0.25">
      <c r="A20" s="47"/>
      <c r="B20" s="47"/>
      <c r="C20" s="47"/>
      <c r="D20" s="47"/>
      <c r="E20" s="47"/>
      <c r="F20" s="2">
        <v>533.9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0" t="s">
        <v>45</v>
      </c>
      <c r="B22" s="10" t="s">
        <v>43</v>
      </c>
      <c r="C22" s="3" t="s">
        <v>4</v>
      </c>
      <c r="D22" s="3">
        <v>12.89</v>
      </c>
      <c r="E22" s="9">
        <f>D22*F20*G20</f>
        <v>20645.913</v>
      </c>
    </row>
    <row r="23" spans="1:7" x14ac:dyDescent="0.25">
      <c r="A23" s="8" t="s">
        <v>41</v>
      </c>
      <c r="B23" s="10" t="s">
        <v>24</v>
      </c>
      <c r="C23" s="3" t="s">
        <v>4</v>
      </c>
      <c r="D23" s="3">
        <v>3.43</v>
      </c>
      <c r="E23" s="9">
        <f>D23*F20*G20</f>
        <v>5493.8310000000001</v>
      </c>
    </row>
    <row r="24" spans="1:7" ht="69" x14ac:dyDescent="0.25">
      <c r="A24" s="8" t="s">
        <v>62</v>
      </c>
      <c r="B24" s="10" t="s">
        <v>77</v>
      </c>
      <c r="C24" s="3" t="s">
        <v>4</v>
      </c>
      <c r="D24" s="3"/>
      <c r="E24" s="9">
        <f>1172.82*3</f>
        <v>3518.46</v>
      </c>
    </row>
    <row r="25" spans="1:7" x14ac:dyDescent="0.25">
      <c r="A25" s="8" t="s">
        <v>30</v>
      </c>
      <c r="B25" s="10" t="s">
        <v>77</v>
      </c>
      <c r="C25" s="3" t="s">
        <v>31</v>
      </c>
      <c r="D25" s="3"/>
      <c r="E25" s="9">
        <v>65</v>
      </c>
    </row>
    <row r="26" spans="1:7" x14ac:dyDescent="0.25">
      <c r="A26" s="60" t="s">
        <v>78</v>
      </c>
      <c r="B26" s="31" t="s">
        <v>79</v>
      </c>
      <c r="C26" s="23" t="s">
        <v>80</v>
      </c>
      <c r="D26" s="23">
        <v>2</v>
      </c>
      <c r="E26" s="24">
        <f>D26*206.95</f>
        <v>413.9</v>
      </c>
    </row>
    <row r="27" spans="1:7" x14ac:dyDescent="0.25">
      <c r="A27" s="11" t="s">
        <v>25</v>
      </c>
      <c r="B27" s="12"/>
      <c r="C27" s="13"/>
      <c r="D27" s="13"/>
      <c r="E27" s="14">
        <f>SUM(E22:E26)</f>
        <v>30137.103999999999</v>
      </c>
    </row>
    <row r="28" spans="1:7" ht="12.6" customHeight="1" x14ac:dyDescent="0.25"/>
    <row r="29" spans="1:7" ht="31.5" customHeight="1" x14ac:dyDescent="0.25">
      <c r="A29" s="51" t="s">
        <v>103</v>
      </c>
      <c r="B29" s="51"/>
      <c r="C29" s="51"/>
      <c r="D29" s="51"/>
      <c r="E29" s="51"/>
    </row>
    <row r="30" spans="1:7" ht="36" customHeight="1" x14ac:dyDescent="0.25">
      <c r="A30" s="46" t="s">
        <v>21</v>
      </c>
      <c r="B30" s="46"/>
      <c r="C30" s="46"/>
      <c r="D30" s="46"/>
      <c r="E30" s="46"/>
    </row>
    <row r="31" spans="1:7" ht="22.95" customHeight="1" x14ac:dyDescent="0.25">
      <c r="A31" s="46" t="s">
        <v>20</v>
      </c>
      <c r="B31" s="46"/>
      <c r="C31" s="46"/>
      <c r="D31" s="46"/>
      <c r="E31" s="46"/>
    </row>
    <row r="32" spans="1:7" x14ac:dyDescent="0.25">
      <c r="A32" s="46" t="s">
        <v>32</v>
      </c>
      <c r="B32" s="46"/>
      <c r="C32" s="46"/>
      <c r="D32" s="46"/>
      <c r="E32" s="46"/>
    </row>
    <row r="33" spans="1:10" x14ac:dyDescent="0.25">
      <c r="A33" s="46" t="s">
        <v>18</v>
      </c>
      <c r="B33" s="46"/>
      <c r="C33" s="46"/>
      <c r="D33" s="46"/>
      <c r="E33" s="46"/>
    </row>
    <row r="34" spans="1:10" x14ac:dyDescent="0.25">
      <c r="A34" s="54" t="s">
        <v>5</v>
      </c>
      <c r="B34" s="54"/>
      <c r="C34" s="54"/>
      <c r="D34" s="54"/>
      <c r="E34" s="54"/>
    </row>
    <row r="35" spans="1:10" ht="15" customHeight="1" x14ac:dyDescent="0.25">
      <c r="A35" s="46" t="s">
        <v>18</v>
      </c>
      <c r="B35" s="46"/>
      <c r="C35" s="46"/>
      <c r="D35" s="46"/>
      <c r="E35" s="46"/>
      <c r="G35" s="39"/>
      <c r="H35" s="39"/>
      <c r="I35" s="39"/>
      <c r="J35" s="39"/>
    </row>
    <row r="36" spans="1:10" x14ac:dyDescent="0.25">
      <c r="A36" s="55" t="s">
        <v>29</v>
      </c>
      <c r="B36" s="55"/>
      <c r="C36" s="55"/>
      <c r="D36" s="55"/>
      <c r="E36" s="6"/>
    </row>
    <row r="37" spans="1:10" x14ac:dyDescent="0.25">
      <c r="B37" s="53" t="s">
        <v>19</v>
      </c>
      <c r="C37" s="53"/>
      <c r="D37" s="53"/>
      <c r="E37" s="7" t="s">
        <v>6</v>
      </c>
    </row>
    <row r="38" spans="1:10" x14ac:dyDescent="0.25">
      <c r="A38" s="39"/>
      <c r="B38" s="39"/>
      <c r="C38" s="39"/>
      <c r="D38" s="39"/>
      <c r="E38" s="39"/>
    </row>
    <row r="39" spans="1:10" x14ac:dyDescent="0.25">
      <c r="A39" s="56" t="s">
        <v>36</v>
      </c>
      <c r="B39" s="56"/>
      <c r="C39" s="56"/>
      <c r="D39" s="56"/>
      <c r="E39" s="6"/>
    </row>
    <row r="40" spans="1:10" x14ac:dyDescent="0.25">
      <c r="B40" s="53" t="s">
        <v>19</v>
      </c>
      <c r="C40" s="53"/>
      <c r="D40" s="53"/>
      <c r="E40" s="7" t="s">
        <v>6</v>
      </c>
    </row>
    <row r="42" spans="1:10" x14ac:dyDescent="0.25">
      <c r="A42" s="2" t="s">
        <v>39</v>
      </c>
    </row>
    <row r="43" spans="1:10" x14ac:dyDescent="0.25">
      <c r="A43" s="15" t="s">
        <v>33</v>
      </c>
    </row>
    <row r="44" spans="1:10" x14ac:dyDescent="0.25">
      <c r="A44" s="2" t="s">
        <v>42</v>
      </c>
      <c r="B44" s="16">
        <f>'3кв'!B48</f>
        <v>35843.664000000019</v>
      </c>
    </row>
    <row r="45" spans="1:10" x14ac:dyDescent="0.25">
      <c r="A45" s="38" t="s">
        <v>74</v>
      </c>
      <c r="B45" s="17"/>
    </row>
    <row r="46" spans="1:10" x14ac:dyDescent="0.25">
      <c r="A46" s="2" t="s">
        <v>34</v>
      </c>
      <c r="B46" s="17">
        <v>28459.49</v>
      </c>
      <c r="F46" s="21"/>
    </row>
    <row r="47" spans="1:10" x14ac:dyDescent="0.25">
      <c r="A47" s="2" t="s">
        <v>101</v>
      </c>
      <c r="B47" s="17">
        <f>850</f>
        <v>850</v>
      </c>
      <c r="F47" s="21"/>
    </row>
    <row r="48" spans="1:10" ht="27.6" x14ac:dyDescent="0.25">
      <c r="A48" s="38" t="s">
        <v>40</v>
      </c>
      <c r="B48" s="17">
        <f>E27</f>
        <v>30137.103999999999</v>
      </c>
    </row>
    <row r="49" spans="1:2" x14ac:dyDescent="0.25">
      <c r="A49" s="18" t="s">
        <v>35</v>
      </c>
      <c r="B49" s="19">
        <f>B44+B46+B47-B48</f>
        <v>35016.050000000025</v>
      </c>
    </row>
  </sheetData>
  <mergeCells count="29">
    <mergeCell ref="A34:E34"/>
    <mergeCell ref="A35:E35"/>
    <mergeCell ref="A36:D36"/>
    <mergeCell ref="B37:D37"/>
    <mergeCell ref="A39:D39"/>
    <mergeCell ref="B40:D40"/>
    <mergeCell ref="A20:E20"/>
    <mergeCell ref="A29:E29"/>
    <mergeCell ref="A30:E30"/>
    <mergeCell ref="A31:E31"/>
    <mergeCell ref="A32:E32"/>
    <mergeCell ref="A33:E33"/>
    <mergeCell ref="A14:E14"/>
    <mergeCell ref="A15:E15"/>
    <mergeCell ref="A16:E16"/>
    <mergeCell ref="A17:E17"/>
    <mergeCell ref="A18:E18"/>
    <mergeCell ref="A19:E19"/>
    <mergeCell ref="A8:E8"/>
    <mergeCell ref="A9:E9"/>
    <mergeCell ref="A10:E10"/>
    <mergeCell ref="A11:E11"/>
    <mergeCell ref="A12:E12"/>
    <mergeCell ref="A13:E13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view="pageBreakPreview" topLeftCell="A13" zoomScaleNormal="100" zoomScaleSheetLayoutView="100" workbookViewId="0">
      <selection activeCell="B22" sqref="B22:C22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61" t="s">
        <v>81</v>
      </c>
      <c r="B1" s="61"/>
      <c r="C1" s="61"/>
      <c r="D1" s="62"/>
    </row>
    <row r="2" spans="1:5" ht="15.6" x14ac:dyDescent="0.3">
      <c r="A2" s="63" t="s">
        <v>82</v>
      </c>
      <c r="B2" s="63"/>
      <c r="C2" s="63"/>
      <c r="D2" s="1"/>
    </row>
    <row r="3" spans="1:5" ht="15.6" x14ac:dyDescent="0.3">
      <c r="A3" s="63" t="s">
        <v>83</v>
      </c>
      <c r="B3" s="63"/>
      <c r="C3" s="63"/>
      <c r="D3" s="1"/>
    </row>
    <row r="4" spans="1:5" ht="15.6" x14ac:dyDescent="0.3">
      <c r="A4" s="61" t="s">
        <v>99</v>
      </c>
      <c r="B4" s="61"/>
      <c r="C4" s="61"/>
      <c r="D4" s="62"/>
    </row>
    <row r="5" spans="1:5" ht="15.6" x14ac:dyDescent="0.3">
      <c r="A5" s="64"/>
      <c r="B5" s="64"/>
      <c r="C5" s="64"/>
      <c r="D5" s="1"/>
    </row>
    <row r="6" spans="1:5" ht="15.6" x14ac:dyDescent="0.3">
      <c r="A6" s="1"/>
      <c r="B6" s="65" t="s">
        <v>84</v>
      </c>
      <c r="C6" s="66">
        <f>'1кв'!B47</f>
        <v>80869.69</v>
      </c>
      <c r="D6" s="67"/>
    </row>
    <row r="7" spans="1:5" ht="15.6" x14ac:dyDescent="0.3">
      <c r="A7" s="1"/>
      <c r="B7" s="65" t="s">
        <v>100</v>
      </c>
      <c r="C7" s="66"/>
      <c r="D7" s="67"/>
    </row>
    <row r="8" spans="1:5" ht="15.6" x14ac:dyDescent="0.3">
      <c r="A8" s="68" t="s">
        <v>85</v>
      </c>
      <c r="B8" s="65" t="s">
        <v>86</v>
      </c>
      <c r="C8" s="69">
        <f>'1кв'!B49+'2кв'!B46+'3кв'!B46+'4кв'!B46</f>
        <v>106407.68000000001</v>
      </c>
      <c r="D8" s="70"/>
    </row>
    <row r="9" spans="1:5" ht="15.6" x14ac:dyDescent="0.3">
      <c r="A9" s="68"/>
      <c r="B9" s="65" t="s">
        <v>87</v>
      </c>
      <c r="C9" s="83">
        <f>850</f>
        <v>850</v>
      </c>
      <c r="D9" s="70"/>
    </row>
    <row r="10" spans="1:5" ht="15.6" x14ac:dyDescent="0.3">
      <c r="A10" s="29"/>
      <c r="B10" s="65" t="s">
        <v>88</v>
      </c>
      <c r="C10" s="71">
        <f>SUM(C8:C9)</f>
        <v>107257.68000000001</v>
      </c>
      <c r="D10" s="67"/>
    </row>
    <row r="11" spans="1:5" ht="15.6" x14ac:dyDescent="0.3">
      <c r="A11" s="1"/>
      <c r="B11" s="72"/>
      <c r="C11" s="72"/>
      <c r="D11" s="73"/>
    </row>
    <row r="12" spans="1:5" ht="15.6" x14ac:dyDescent="0.3">
      <c r="A12" s="1" t="s">
        <v>89</v>
      </c>
      <c r="B12" s="74" t="s">
        <v>45</v>
      </c>
      <c r="C12" s="75">
        <f>'1кв'!E22+'2кв'!E22+'3кв'!E22+'4кв'!E22</f>
        <v>80469.407999999996</v>
      </c>
      <c r="D12" s="73"/>
    </row>
    <row r="13" spans="1:5" ht="15.6" x14ac:dyDescent="0.3">
      <c r="A13" s="1"/>
      <c r="B13" s="8" t="s">
        <v>41</v>
      </c>
      <c r="C13" s="75">
        <f>'1кв'!E23+'2кв'!E23+'3кв'!E23+'4кв'!E23</f>
        <v>21558.881999999998</v>
      </c>
      <c r="D13" s="73"/>
      <c r="E13" s="76"/>
    </row>
    <row r="14" spans="1:5" ht="41.4" x14ac:dyDescent="0.3">
      <c r="B14" s="8" t="s">
        <v>62</v>
      </c>
      <c r="C14" s="75">
        <f>'1кв'!E24+'2кв'!E24+'3кв'!E24+'4кв'!E24</f>
        <v>10815.3</v>
      </c>
      <c r="D14" s="73"/>
    </row>
    <row r="15" spans="1:5" ht="15.6" x14ac:dyDescent="0.3">
      <c r="A15" s="1"/>
      <c r="B15" s="8" t="s">
        <v>30</v>
      </c>
      <c r="C15" s="75">
        <f>'1кв'!E25+'2кв'!E25+'3кв'!E25+'4кв'!E25</f>
        <v>204.5</v>
      </c>
      <c r="D15" s="73"/>
    </row>
    <row r="16" spans="1:5" ht="15.6" x14ac:dyDescent="0.3">
      <c r="A16" s="1"/>
      <c r="B16" s="77" t="s">
        <v>102</v>
      </c>
      <c r="C16" s="78">
        <f>2.7*197.1+2*206.95</f>
        <v>946.07</v>
      </c>
      <c r="D16" s="73"/>
    </row>
    <row r="17" spans="1:5" ht="15.6" x14ac:dyDescent="0.3">
      <c r="A17" s="1"/>
      <c r="B17" s="79" t="s">
        <v>90</v>
      </c>
      <c r="C17" s="78">
        <f>SUM(C18:C21)</f>
        <v>39117.160000000003</v>
      </c>
      <c r="D17" s="73"/>
    </row>
    <row r="18" spans="1:5" ht="15.6" x14ac:dyDescent="0.3">
      <c r="A18" s="1"/>
      <c r="B18" s="28" t="s">
        <v>104</v>
      </c>
      <c r="C18" s="24">
        <v>17538.900000000001</v>
      </c>
      <c r="D18" s="73"/>
    </row>
    <row r="19" spans="1:5" ht="15.6" x14ac:dyDescent="0.3">
      <c r="A19" s="1"/>
      <c r="B19" s="28" t="s">
        <v>105</v>
      </c>
      <c r="C19" s="24">
        <v>6538.95</v>
      </c>
      <c r="D19" s="73"/>
    </row>
    <row r="20" spans="1:5" ht="15.6" x14ac:dyDescent="0.3">
      <c r="A20" s="1"/>
      <c r="B20" s="28" t="s">
        <v>53</v>
      </c>
      <c r="C20" s="24">
        <v>4642.3100000000004</v>
      </c>
      <c r="D20" s="73"/>
    </row>
    <row r="21" spans="1:5" ht="15.6" x14ac:dyDescent="0.3">
      <c r="A21" s="1"/>
      <c r="B21" s="28" t="s">
        <v>71</v>
      </c>
      <c r="C21" s="84">
        <f>'3кв'!E26</f>
        <v>10397</v>
      </c>
      <c r="D21" s="73"/>
    </row>
    <row r="22" spans="1:5" ht="15.6" x14ac:dyDescent="0.3">
      <c r="A22" s="1"/>
      <c r="B22" s="80" t="s">
        <v>91</v>
      </c>
      <c r="C22" s="81">
        <f>SUM(C12:C17)</f>
        <v>153111.32</v>
      </c>
      <c r="D22" s="73"/>
      <c r="E22" s="76"/>
    </row>
    <row r="23" spans="1:5" ht="15.6" x14ac:dyDescent="0.3">
      <c r="A23" s="1"/>
      <c r="B23" s="82" t="s">
        <v>92</v>
      </c>
      <c r="C23" s="81">
        <f>C6+C10-C22</f>
        <v>35016.049999999988</v>
      </c>
      <c r="D23" s="73"/>
    </row>
    <row r="24" spans="1:5" ht="15.6" x14ac:dyDescent="0.3">
      <c r="A24" s="1"/>
      <c r="B24" s="68"/>
      <c r="C24" s="68"/>
      <c r="D24" s="73"/>
    </row>
    <row r="25" spans="1:5" ht="15.6" x14ac:dyDescent="0.3">
      <c r="A25" s="1"/>
      <c r="B25" s="68"/>
      <c r="C25" s="68"/>
      <c r="D25" s="73"/>
    </row>
    <row r="26" spans="1:5" ht="15.6" x14ac:dyDescent="0.3">
      <c r="A26" s="1"/>
      <c r="B26" s="68"/>
      <c r="C26" s="68"/>
      <c r="D26" s="73"/>
    </row>
    <row r="27" spans="1:5" ht="15.6" x14ac:dyDescent="0.3">
      <c r="A27" s="68" t="s">
        <v>93</v>
      </c>
      <c r="C27" s="68"/>
      <c r="D27" s="73"/>
    </row>
    <row r="28" spans="1:5" ht="15.6" x14ac:dyDescent="0.3">
      <c r="A28" s="1"/>
      <c r="B28" s="68"/>
      <c r="C28" s="68"/>
      <c r="D28" s="73"/>
    </row>
    <row r="29" spans="1:5" ht="15.6" x14ac:dyDescent="0.3">
      <c r="A29" s="1"/>
      <c r="B29" s="68"/>
      <c r="C29" s="68"/>
      <c r="D29" s="73"/>
    </row>
    <row r="30" spans="1:5" ht="15.6" x14ac:dyDescent="0.3">
      <c r="A30" s="1" t="s">
        <v>94</v>
      </c>
      <c r="B30" s="68" t="s">
        <v>95</v>
      </c>
      <c r="C30" s="68"/>
      <c r="D30" s="73"/>
    </row>
    <row r="31" spans="1:5" ht="15.6" x14ac:dyDescent="0.3">
      <c r="A31" s="1"/>
      <c r="B31" s="68" t="s">
        <v>96</v>
      </c>
      <c r="C31" s="68"/>
      <c r="D31" s="73"/>
    </row>
    <row r="32" spans="1:5" ht="15.6" x14ac:dyDescent="0.3">
      <c r="A32" s="1"/>
      <c r="B32" s="68" t="s">
        <v>97</v>
      </c>
      <c r="C32" s="68"/>
      <c r="D32" s="73"/>
    </row>
    <row r="33" spans="1:4" ht="15.6" x14ac:dyDescent="0.3">
      <c r="A33" s="1"/>
      <c r="B33" s="68"/>
      <c r="C33" s="68"/>
      <c r="D33" s="73"/>
    </row>
    <row r="34" spans="1:4" ht="15.6" x14ac:dyDescent="0.3">
      <c r="A34" s="1"/>
      <c r="B34" s="68"/>
      <c r="C34" s="68"/>
      <c r="D34" s="73"/>
    </row>
    <row r="35" spans="1:4" ht="15.6" x14ac:dyDescent="0.3">
      <c r="A35" s="64" t="s">
        <v>98</v>
      </c>
      <c r="B35" s="64"/>
      <c r="C35" s="64"/>
      <c r="D35" s="73"/>
    </row>
    <row r="36" spans="1:4" ht="15.6" x14ac:dyDescent="0.3">
      <c r="A36" s="1"/>
      <c r="B36" s="68"/>
      <c r="C36" s="68"/>
      <c r="D36" s="73"/>
    </row>
    <row r="37" spans="1:4" ht="15.6" x14ac:dyDescent="0.3">
      <c r="A37" s="1"/>
      <c r="B37" s="68"/>
      <c r="C37" s="68"/>
      <c r="D37" s="73"/>
    </row>
    <row r="38" spans="1:4" ht="15.6" x14ac:dyDescent="0.3">
      <c r="A38" s="1"/>
      <c r="B38" s="68"/>
      <c r="C38" s="68"/>
      <c r="D38" s="73"/>
    </row>
    <row r="39" spans="1:4" ht="15.6" x14ac:dyDescent="0.3">
      <c r="A39" s="1"/>
      <c r="B39" s="68"/>
      <c r="C39" s="68"/>
      <c r="D39" s="73"/>
    </row>
  </sheetData>
  <mergeCells count="7">
    <mergeCell ref="A35:C35"/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2021-03-05T11:21:17Z</dcterms:modified>
</cp:coreProperties>
</file>