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'1кв'!$A$1:$E$47</definedName>
    <definedName name="_xlnm.Print_Area" localSheetId="1">'2кв'!$A$1:$E$47</definedName>
    <definedName name="_xlnm.Print_Area" localSheetId="2">'3кв'!$A$1:$E$49</definedName>
    <definedName name="_xlnm.Print_Area" localSheetId="3">'4кв'!$A$1:$E$48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C15" i="18" l="1"/>
  <c r="C17" i="18"/>
  <c r="C12" i="18"/>
  <c r="C13" i="18"/>
  <c r="C14" i="18"/>
  <c r="C11" i="18"/>
  <c r="C8" i="18"/>
  <c r="C9" i="18" s="1"/>
  <c r="C6" i="18"/>
  <c r="C16" i="18"/>
  <c r="B44" i="17"/>
  <c r="E25" i="17"/>
  <c r="E23" i="17"/>
  <c r="E22" i="17"/>
  <c r="E27" i="17" s="1"/>
  <c r="B47" i="17" s="1"/>
  <c r="C18" i="18" l="1"/>
  <c r="C19" i="18" s="1"/>
  <c r="B48" i="17"/>
  <c r="B45" i="16"/>
  <c r="E28" i="16"/>
  <c r="E27" i="16"/>
  <c r="E25" i="16"/>
  <c r="E23" i="16"/>
  <c r="E22" i="16"/>
  <c r="B48" i="16" l="1"/>
  <c r="B49" i="16" s="1"/>
  <c r="E26" i="14"/>
  <c r="E26" i="15"/>
  <c r="E25" i="15"/>
  <c r="E23" i="15"/>
  <c r="D22" i="15"/>
  <c r="E22" i="15" s="1"/>
  <c r="B46" i="15" s="1"/>
  <c r="D22" i="14" l="1"/>
  <c r="E23" i="14" l="1"/>
  <c r="E22" i="14"/>
  <c r="B46" i="14" l="1"/>
  <c r="B47" i="14" l="1"/>
  <c r="B43" i="15" s="1"/>
  <c r="B47" i="15" s="1"/>
</calcChain>
</file>

<file path=xl/sharedStrings.xml><?xml version="1.0" encoding="utf-8"?>
<sst xmlns="http://schemas.openxmlformats.org/spreadsheetml/2006/main" count="259" uniqueCount="91">
  <si>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</si>
  <si>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</si>
  <si>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</si>
  <si>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</si>
  <si>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</si>
  <si>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</si>
  <si>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</si>
  <si>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</si>
  <si>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</si>
  <si>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</si>
  <si>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</si>
  <si>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</si>
  <si>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</si>
  <si>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</si>
  <si>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</si>
  <si>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</si>
  <si>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</si>
  <si>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</si>
  <si>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</si>
  <si>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</si>
  <si>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</si>
  <si>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</si>
  <si>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</si>
  <si>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</si>
  <si>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</si>
  <si>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</si>
  <si>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Пятилетки, д. 75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</si>
  <si>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Волоховой Антонины Даниловны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</si>
  <si>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08.04.2013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</si>
  <si>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</si>
  <si>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Пятилетки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</si>
  <si>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</si>
  <si>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</si>
  <si>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Волоховой А.Д.</t>
  </si>
  <si>
    <t>Стоимость материалов</t>
  </si>
  <si>
    <t>1 квартал</t>
  </si>
  <si>
    <t>руб.</t>
  </si>
  <si>
    <t>Информация для собственников:</t>
  </si>
  <si>
    <t>Общая площадь квартир -278,8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</si>
  <si>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</si>
  <si>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</si>
  <si>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</si>
  <si>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</si>
  <si>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</si>
  <si>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</si>
  <si>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Предъявлено населению 16728 руб.</t>
  </si>
  <si>
    <t>Услуги по содержанию многоквартирного дома</t>
  </si>
  <si>
    <t>за 1 квартал 2020г.</t>
  </si>
  <si>
    <t>"31" 03 2020 г.</t>
  </si>
  <si>
    <t>Обработка подъездов хлорсодержащими растворами  опрыскивание 1 раз в неделю</t>
  </si>
  <si>
    <t>с 26.03 по 31.03</t>
  </si>
  <si>
    <t>за 2 квартал 2020 года</t>
  </si>
  <si>
    <t>"30" 06 2020 г.</t>
  </si>
  <si>
    <t>Обработка подъездов хлорсодержащими растворами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</si>
  <si>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</si>
  <si>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 тысяч девятьсот тридцать девять рублей 47 копеек</t>
    </r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</si>
  <si>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девяносто два рубля 26 копеек</t>
    </r>
  </si>
  <si>
    <t>за 3 квартал 2020 года</t>
  </si>
  <si>
    <t>"30" 09 2020 г.</t>
  </si>
  <si>
    <t>3 квартал</t>
  </si>
  <si>
    <t>Покраска ковровыбивалки</t>
  </si>
  <si>
    <t>июль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</si>
  <si>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</si>
  <si>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семнадцать тысяч семьсотсемьдесят три рубля 09 копеек</t>
    </r>
  </si>
  <si>
    <t>Предъявлено населению 22725 руб.</t>
  </si>
  <si>
    <t>установка качели-балансир,шведская стенка с турником,арка малая (смета)</t>
  </si>
  <si>
    <t>за 4 квартал 2020 года</t>
  </si>
  <si>
    <t>"31" 12 2020 г.</t>
  </si>
  <si>
    <t>4 квартал</t>
  </si>
  <si>
    <t xml:space="preserve">           2. Всего за период с "01" 10 2020 г. по "31" 12 2020 г. выполнено работ (оказано услуг) на общую сумму семь тысяч четыреста тридцать пять рублей 19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</si>
  <si>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</si>
  <si>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</si>
  <si>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</si>
  <si>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</si>
  <si>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</si>
  <si>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</si>
  <si>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</si>
  <si>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</si>
  <si>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</si>
  <si>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</si>
  <si>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</si>
  <si>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</si>
  <si>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</si>
  <si>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</si>
  <si>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</si>
  <si>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</si>
  <si>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</si>
  <si>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Председатель совета дома_____________________________________________</t>
  </si>
  <si>
    <t>по ж.д. ул.Пятилетки, д.75</t>
  </si>
  <si>
    <t>Начислено всего 78906</t>
  </si>
  <si>
    <t>Непредвиденные работы 2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</si>
</sst>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0" fontId="4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Normal="100" zoomScaleSheetLayoutView="100" workbookViewId="0">
      <selection activeCell="B47" sqref="B47"/>
    </sheetView>
  </sheetViews>
  <sheetFormatPr defaultColWidth="9.109375" defaultRowHeight="13.8" x14ac:dyDescent="0.25"/>
  <cols>
    <col min="1" max="1" width="32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33203125" style="2" customWidth="1"/>
    <col min="9" max="16384" width="9.109375" style="2"/>
  </cols>
  <sheetData>
    <row r="1" spans="1:5" ht="15.6" x14ac:dyDescent="0.25">
      <c r="A1" s="53" t="s">
        <v>11</v>
      </c>
      <c r="B1" s="53"/>
      <c r="C1" s="53"/>
      <c r="D1" s="53"/>
      <c r="E1" s="53"/>
    </row>
    <row r="2" spans="1:5" ht="37.5" customHeight="1" x14ac:dyDescent="0.3">
      <c r="A2" s="54" t="s">
        <v>12</v>
      </c>
      <c r="B2" s="55"/>
      <c r="C2" s="55"/>
      <c r="D2" s="55"/>
      <c r="E2" s="55"/>
    </row>
    <row r="3" spans="1:5" ht="15.6" x14ac:dyDescent="0.3">
      <c r="A3" s="54" t="s">
        <v>47</v>
      </c>
      <c r="B3" s="54"/>
      <c r="C3" s="54"/>
      <c r="D3" s="54"/>
      <c r="E3" s="54"/>
    </row>
    <row r="4" spans="1:5" s="1" customFormat="1" ht="15.6" x14ac:dyDescent="0.3">
      <c r="A4" s="5" t="s">
        <v>13</v>
      </c>
      <c r="B4" s="26"/>
      <c r="C4" s="26"/>
      <c r="D4" s="56" t="s">
        <v>48</v>
      </c>
      <c r="E4" s="56"/>
    </row>
    <row r="5" spans="1:5" x14ac:dyDescent="0.25">
      <c r="A5" s="25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26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ht="13.5" customHeight="1" x14ac:dyDescent="0.25">
      <c r="A9" s="45" t="s">
        <v>27</v>
      </c>
      <c r="B9" s="45"/>
      <c r="C9" s="45"/>
      <c r="D9" s="45"/>
      <c r="E9" s="45"/>
    </row>
    <row r="10" spans="1:5" ht="30" customHeight="1" x14ac:dyDescent="0.25">
      <c r="A10" s="49" t="s">
        <v>14</v>
      </c>
      <c r="B10" s="50"/>
      <c r="C10" s="50"/>
      <c r="D10" s="50"/>
      <c r="E10" s="50"/>
    </row>
    <row r="11" spans="1:5" ht="27.6" customHeight="1" x14ac:dyDescent="0.25">
      <c r="A11" s="45" t="s">
        <v>28</v>
      </c>
      <c r="B11" s="45"/>
      <c r="C11" s="45"/>
      <c r="D11" s="45"/>
      <c r="E11" s="45"/>
    </row>
    <row r="12" spans="1:5" ht="15" customHeight="1" x14ac:dyDescent="0.25">
      <c r="A12" s="48" t="s">
        <v>15</v>
      </c>
      <c r="B12" s="51"/>
      <c r="C12" s="51"/>
      <c r="D12" s="51"/>
      <c r="E12" s="51"/>
    </row>
    <row r="13" spans="1:5" ht="13.5" customHeight="1" x14ac:dyDescent="0.25">
      <c r="A13" s="45" t="s">
        <v>22</v>
      </c>
      <c r="B13" s="45"/>
      <c r="C13" s="45"/>
      <c r="D13" s="45"/>
      <c r="E13" s="45"/>
    </row>
    <row r="14" spans="1:5" ht="18" customHeight="1" x14ac:dyDescent="0.25">
      <c r="A14" s="48" t="s">
        <v>2</v>
      </c>
      <c r="B14" s="51"/>
      <c r="C14" s="51"/>
      <c r="D14" s="51"/>
      <c r="E14" s="51"/>
    </row>
    <row r="15" spans="1:5" ht="15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0" customHeight="1" x14ac:dyDescent="0.25">
      <c r="A18" s="45" t="s">
        <v>29</v>
      </c>
      <c r="B18" s="45"/>
      <c r="C18" s="45"/>
      <c r="D18" s="45"/>
      <c r="E18" s="45"/>
    </row>
    <row r="19" spans="1:8" ht="39" customHeight="1" x14ac:dyDescent="0.25">
      <c r="A19" s="43" t="s">
        <v>30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278.8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2" t="s">
        <v>46</v>
      </c>
      <c r="B22" s="9" t="s">
        <v>44</v>
      </c>
      <c r="C22" s="3" t="s">
        <v>4</v>
      </c>
      <c r="D22" s="3">
        <f>5.16</f>
        <v>5.16</v>
      </c>
      <c r="E22" s="8">
        <f>D22*F20*G20</f>
        <v>4315.8240000000005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</v>
      </c>
      <c r="E23" s="8">
        <f>D23*F20*3</f>
        <v>2509.2000000000003</v>
      </c>
    </row>
    <row r="24" spans="1:8" x14ac:dyDescent="0.25">
      <c r="A24" s="7" t="s">
        <v>34</v>
      </c>
      <c r="B24" s="9" t="s">
        <v>35</v>
      </c>
      <c r="C24" s="3" t="s">
        <v>36</v>
      </c>
      <c r="D24" s="3"/>
      <c r="E24" s="8">
        <v>27.81</v>
      </c>
    </row>
    <row r="25" spans="1:8" ht="41.4" x14ac:dyDescent="0.25">
      <c r="A25" s="7" t="s">
        <v>49</v>
      </c>
      <c r="B25" s="30" t="s">
        <v>50</v>
      </c>
      <c r="C25" s="3" t="s">
        <v>4</v>
      </c>
      <c r="D25" s="3">
        <v>0</v>
      </c>
      <c r="E25" s="8">
        <v>86.64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SUM(E5:E25)</f>
        <v>6939.474000000002</v>
      </c>
    </row>
    <row r="28" spans="1:8" ht="41.25" customHeight="1" x14ac:dyDescent="0.25">
      <c r="A28" s="44" t="s">
        <v>55</v>
      </c>
      <c r="B28" s="44"/>
      <c r="C28" s="44"/>
      <c r="D28" s="44"/>
      <c r="E28" s="44"/>
    </row>
    <row r="29" spans="1:8" ht="33.75" customHeight="1" x14ac:dyDescent="0.25">
      <c r="A29" s="45" t="s">
        <v>21</v>
      </c>
      <c r="B29" s="45"/>
      <c r="C29" s="45"/>
      <c r="D29" s="45"/>
      <c r="E29" s="45"/>
    </row>
    <row r="30" spans="1:8" ht="18" customHeight="1" x14ac:dyDescent="0.25">
      <c r="A30" s="45" t="s">
        <v>20</v>
      </c>
      <c r="B30" s="45"/>
      <c r="C30" s="45"/>
      <c r="D30" s="45"/>
      <c r="E30" s="45"/>
      <c r="F30" s="14"/>
      <c r="G30" s="14"/>
      <c r="H30" s="15"/>
    </row>
    <row r="31" spans="1:8" ht="32.25" customHeight="1" x14ac:dyDescent="0.25">
      <c r="A31" s="45" t="s">
        <v>31</v>
      </c>
      <c r="B31" s="45"/>
      <c r="C31" s="45"/>
      <c r="D31" s="45"/>
      <c r="E31" s="45"/>
    </row>
    <row r="32" spans="1:8" ht="11.25" customHeight="1" x14ac:dyDescent="0.25">
      <c r="A32" s="45" t="s">
        <v>18</v>
      </c>
      <c r="B32" s="45"/>
      <c r="C32" s="45"/>
      <c r="D32" s="45"/>
      <c r="E32" s="45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47" t="s">
        <v>32</v>
      </c>
      <c r="B35" s="47"/>
      <c r="C35" s="47"/>
      <c r="D35" s="47"/>
      <c r="E35" s="47"/>
    </row>
    <row r="36" spans="1:5" x14ac:dyDescent="0.25">
      <c r="B36" s="42" t="s">
        <v>19</v>
      </c>
      <c r="C36" s="42"/>
      <c r="D36" s="42"/>
      <c r="E36" s="6" t="s">
        <v>6</v>
      </c>
    </row>
    <row r="37" spans="1:5" x14ac:dyDescent="0.25">
      <c r="A37" s="24"/>
      <c r="B37" s="24"/>
      <c r="C37" s="24"/>
      <c r="D37" s="24"/>
      <c r="E37" s="24"/>
    </row>
    <row r="38" spans="1:5" x14ac:dyDescent="0.25">
      <c r="A38" s="47" t="s">
        <v>33</v>
      </c>
      <c r="B38" s="47"/>
      <c r="C38" s="47"/>
      <c r="D38" s="47"/>
      <c r="E38" s="47"/>
    </row>
    <row r="39" spans="1:5" x14ac:dyDescent="0.25">
      <c r="B39" s="42" t="s">
        <v>19</v>
      </c>
      <c r="C39" s="42"/>
      <c r="D39" s="42"/>
      <c r="E39" s="6" t="s">
        <v>6</v>
      </c>
    </row>
    <row r="41" spans="1:5" x14ac:dyDescent="0.25">
      <c r="A41" s="19" t="s">
        <v>38</v>
      </c>
    </row>
    <row r="42" spans="1:5" x14ac:dyDescent="0.25">
      <c r="A42" s="14" t="s">
        <v>37</v>
      </c>
    </row>
    <row r="43" spans="1:5" x14ac:dyDescent="0.25">
      <c r="A43" s="2" t="s">
        <v>43</v>
      </c>
      <c r="B43" s="16">
        <v>-9199.84</v>
      </c>
    </row>
    <row r="44" spans="1:5" x14ac:dyDescent="0.25">
      <c r="A44" s="20" t="s">
        <v>45</v>
      </c>
      <c r="B44" s="17"/>
    </row>
    <row r="45" spans="1:5" x14ac:dyDescent="0.25">
      <c r="A45" s="2" t="s">
        <v>39</v>
      </c>
      <c r="B45" s="17">
        <v>15334</v>
      </c>
    </row>
    <row r="46" spans="1:5" ht="27.6" x14ac:dyDescent="0.25">
      <c r="A46" s="23" t="s">
        <v>40</v>
      </c>
      <c r="B46" s="17">
        <f>E26</f>
        <v>6939.474000000002</v>
      </c>
    </row>
    <row r="47" spans="1:5" x14ac:dyDescent="0.25">
      <c r="A47" s="18" t="s">
        <v>42</v>
      </c>
      <c r="B47" s="21">
        <f>B43+B45-B46</f>
        <v>-805.31400000000212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Normal="100" zoomScaleSheetLayoutView="100" workbookViewId="0">
      <selection activeCell="B46" sqref="B46"/>
    </sheetView>
  </sheetViews>
  <sheetFormatPr defaultColWidth="9.109375" defaultRowHeight="13.8" x14ac:dyDescent="0.25"/>
  <cols>
    <col min="1" max="1" width="32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33203125" style="2" customWidth="1"/>
    <col min="9" max="16384" width="9.109375" style="2"/>
  </cols>
  <sheetData>
    <row r="1" spans="1:5" ht="15.6" x14ac:dyDescent="0.25">
      <c r="A1" s="53" t="s">
        <v>11</v>
      </c>
      <c r="B1" s="53"/>
      <c r="C1" s="53"/>
      <c r="D1" s="53"/>
      <c r="E1" s="53"/>
    </row>
    <row r="2" spans="1:5" ht="37.5" customHeight="1" x14ac:dyDescent="0.3">
      <c r="A2" s="54" t="s">
        <v>12</v>
      </c>
      <c r="B2" s="55"/>
      <c r="C2" s="55"/>
      <c r="D2" s="55"/>
      <c r="E2" s="55"/>
    </row>
    <row r="3" spans="1:5" x14ac:dyDescent="0.25">
      <c r="A3" s="57" t="s">
        <v>51</v>
      </c>
      <c r="B3" s="57"/>
      <c r="C3" s="57"/>
      <c r="D3" s="57"/>
      <c r="E3" s="57"/>
    </row>
    <row r="4" spans="1:5" s="1" customFormat="1" ht="15.6" x14ac:dyDescent="0.3">
      <c r="A4" s="34" t="s">
        <v>13</v>
      </c>
      <c r="B4" s="4"/>
      <c r="C4" s="4"/>
      <c r="D4" s="4"/>
      <c r="E4" s="35" t="s">
        <v>52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26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ht="13.5" customHeight="1" x14ac:dyDescent="0.25">
      <c r="A9" s="45" t="s">
        <v>27</v>
      </c>
      <c r="B9" s="45"/>
      <c r="C9" s="45"/>
      <c r="D9" s="45"/>
      <c r="E9" s="45"/>
    </row>
    <row r="10" spans="1:5" ht="30" customHeight="1" x14ac:dyDescent="0.25">
      <c r="A10" s="49" t="s">
        <v>14</v>
      </c>
      <c r="B10" s="50"/>
      <c r="C10" s="50"/>
      <c r="D10" s="50"/>
      <c r="E10" s="50"/>
    </row>
    <row r="11" spans="1:5" ht="27.6" customHeight="1" x14ac:dyDescent="0.25">
      <c r="A11" s="45" t="s">
        <v>28</v>
      </c>
      <c r="B11" s="45"/>
      <c r="C11" s="45"/>
      <c r="D11" s="45"/>
      <c r="E11" s="45"/>
    </row>
    <row r="12" spans="1:5" ht="15" customHeight="1" x14ac:dyDescent="0.25">
      <c r="A12" s="48" t="s">
        <v>15</v>
      </c>
      <c r="B12" s="51"/>
      <c r="C12" s="51"/>
      <c r="D12" s="51"/>
      <c r="E12" s="51"/>
    </row>
    <row r="13" spans="1:5" ht="13.5" customHeight="1" x14ac:dyDescent="0.25">
      <c r="A13" s="45" t="s">
        <v>22</v>
      </c>
      <c r="B13" s="45"/>
      <c r="C13" s="45"/>
      <c r="D13" s="45"/>
      <c r="E13" s="45"/>
    </row>
    <row r="14" spans="1:5" ht="18" customHeight="1" x14ac:dyDescent="0.25">
      <c r="A14" s="48" t="s">
        <v>2</v>
      </c>
      <c r="B14" s="51"/>
      <c r="C14" s="51"/>
      <c r="D14" s="51"/>
      <c r="E14" s="51"/>
    </row>
    <row r="15" spans="1:5" ht="15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0" customHeight="1" x14ac:dyDescent="0.25">
      <c r="A18" s="45" t="s">
        <v>29</v>
      </c>
      <c r="B18" s="45"/>
      <c r="C18" s="45"/>
      <c r="D18" s="45"/>
      <c r="E18" s="45"/>
    </row>
    <row r="19" spans="1:8" ht="39" customHeight="1" x14ac:dyDescent="0.25">
      <c r="A19" s="43" t="s">
        <v>30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278.8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2" t="s">
        <v>46</v>
      </c>
      <c r="B22" s="9" t="s">
        <v>44</v>
      </c>
      <c r="C22" s="3" t="s">
        <v>4</v>
      </c>
      <c r="D22" s="3">
        <f>5.16</f>
        <v>5.16</v>
      </c>
      <c r="E22" s="8">
        <f>D22*F20*G20</f>
        <v>4315.8240000000005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</v>
      </c>
      <c r="E23" s="8">
        <f>D23*F20*3</f>
        <v>2509.2000000000003</v>
      </c>
    </row>
    <row r="24" spans="1:8" x14ac:dyDescent="0.25">
      <c r="A24" s="7" t="s">
        <v>34</v>
      </c>
      <c r="B24" s="9" t="s">
        <v>54</v>
      </c>
      <c r="C24" s="3" t="s">
        <v>36</v>
      </c>
      <c r="D24" s="3"/>
      <c r="E24" s="8">
        <v>0</v>
      </c>
    </row>
    <row r="25" spans="1:8" ht="41.4" x14ac:dyDescent="0.25">
      <c r="A25" s="7" t="s">
        <v>53</v>
      </c>
      <c r="B25" s="9" t="s">
        <v>54</v>
      </c>
      <c r="C25" s="3" t="s">
        <v>4</v>
      </c>
      <c r="D25" s="3"/>
      <c r="E25" s="8">
        <f>89.08*3</f>
        <v>267.24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SUM(E5:E25)</f>
        <v>7092.264000000001</v>
      </c>
    </row>
    <row r="28" spans="1:8" ht="41.25" customHeight="1" x14ac:dyDescent="0.25">
      <c r="A28" s="44" t="s">
        <v>56</v>
      </c>
      <c r="B28" s="44"/>
      <c r="C28" s="44"/>
      <c r="D28" s="44"/>
      <c r="E28" s="44"/>
    </row>
    <row r="29" spans="1:8" ht="33.75" customHeight="1" x14ac:dyDescent="0.25">
      <c r="A29" s="45" t="s">
        <v>21</v>
      </c>
      <c r="B29" s="45"/>
      <c r="C29" s="45"/>
      <c r="D29" s="45"/>
      <c r="E29" s="45"/>
    </row>
    <row r="30" spans="1:8" ht="18" customHeight="1" x14ac:dyDescent="0.25">
      <c r="A30" s="45" t="s">
        <v>20</v>
      </c>
      <c r="B30" s="45"/>
      <c r="C30" s="45"/>
      <c r="D30" s="45"/>
      <c r="E30" s="45"/>
      <c r="F30" s="14"/>
      <c r="G30" s="14"/>
      <c r="H30" s="15"/>
    </row>
    <row r="31" spans="1:8" ht="32.25" customHeight="1" x14ac:dyDescent="0.25">
      <c r="A31" s="45" t="s">
        <v>31</v>
      </c>
      <c r="B31" s="45"/>
      <c r="C31" s="45"/>
      <c r="D31" s="45"/>
      <c r="E31" s="45"/>
    </row>
    <row r="32" spans="1:8" ht="11.25" customHeight="1" x14ac:dyDescent="0.25">
      <c r="A32" s="45" t="s">
        <v>18</v>
      </c>
      <c r="B32" s="45"/>
      <c r="C32" s="45"/>
      <c r="D32" s="45"/>
      <c r="E32" s="45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47" t="s">
        <v>32</v>
      </c>
      <c r="B35" s="47"/>
      <c r="C35" s="47"/>
      <c r="D35" s="47"/>
      <c r="E35" s="47"/>
    </row>
    <row r="36" spans="1:5" x14ac:dyDescent="0.25">
      <c r="B36" s="42" t="s">
        <v>19</v>
      </c>
      <c r="C36" s="42"/>
      <c r="D36" s="42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47" t="s">
        <v>33</v>
      </c>
      <c r="B38" s="47"/>
      <c r="C38" s="47"/>
      <c r="D38" s="47"/>
      <c r="E38" s="47"/>
    </row>
    <row r="39" spans="1:5" x14ac:dyDescent="0.25">
      <c r="B39" s="42" t="s">
        <v>19</v>
      </c>
      <c r="C39" s="42"/>
      <c r="D39" s="42"/>
      <c r="E39" s="6" t="s">
        <v>6</v>
      </c>
    </row>
    <row r="41" spans="1:5" x14ac:dyDescent="0.25">
      <c r="A41" s="19" t="s">
        <v>38</v>
      </c>
    </row>
    <row r="42" spans="1:5" x14ac:dyDescent="0.25">
      <c r="A42" s="14" t="s">
        <v>37</v>
      </c>
    </row>
    <row r="43" spans="1:5" x14ac:dyDescent="0.25">
      <c r="A43" s="2" t="s">
        <v>43</v>
      </c>
      <c r="B43" s="16">
        <f>'1кв'!B47</f>
        <v>-805.31400000000212</v>
      </c>
    </row>
    <row r="44" spans="1:5" x14ac:dyDescent="0.25">
      <c r="A44" s="20" t="s">
        <v>45</v>
      </c>
      <c r="B44" s="17"/>
    </row>
    <row r="45" spans="1:5" x14ac:dyDescent="0.25">
      <c r="A45" s="2" t="s">
        <v>39</v>
      </c>
      <c r="B45" s="17">
        <v>16728</v>
      </c>
    </row>
    <row r="46" spans="1:5" ht="27.6" x14ac:dyDescent="0.25">
      <c r="A46" s="27" t="s">
        <v>40</v>
      </c>
      <c r="B46" s="17">
        <f>E26</f>
        <v>7092.264000000001</v>
      </c>
    </row>
    <row r="47" spans="1:5" x14ac:dyDescent="0.25">
      <c r="A47" s="18" t="s">
        <v>42</v>
      </c>
      <c r="B47" s="21">
        <f>B43+B45-B46</f>
        <v>8830.4219999999968</v>
      </c>
    </row>
  </sheetData>
  <mergeCells count="29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2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33203125" style="2" customWidth="1"/>
    <col min="9" max="16384" width="9.109375" style="2"/>
  </cols>
  <sheetData>
    <row r="1" spans="1:5" ht="15.6" x14ac:dyDescent="0.25">
      <c r="A1" s="53" t="s">
        <v>11</v>
      </c>
      <c r="B1" s="53"/>
      <c r="C1" s="53"/>
      <c r="D1" s="53"/>
      <c r="E1" s="53"/>
    </row>
    <row r="2" spans="1:5" ht="37.5" customHeight="1" x14ac:dyDescent="0.3">
      <c r="A2" s="54" t="s">
        <v>12</v>
      </c>
      <c r="B2" s="55"/>
      <c r="C2" s="55"/>
      <c r="D2" s="55"/>
      <c r="E2" s="55"/>
    </row>
    <row r="3" spans="1:5" x14ac:dyDescent="0.25">
      <c r="A3" s="57" t="s">
        <v>57</v>
      </c>
      <c r="B3" s="57"/>
      <c r="C3" s="57"/>
      <c r="D3" s="57"/>
      <c r="E3" s="57"/>
    </row>
    <row r="4" spans="1:5" s="1" customFormat="1" ht="15.6" x14ac:dyDescent="0.3">
      <c r="A4" s="34" t="s">
        <v>13</v>
      </c>
      <c r="B4" s="4"/>
      <c r="C4" s="4"/>
      <c r="D4" s="4"/>
      <c r="E4" s="35" t="s">
        <v>58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26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ht="13.5" customHeight="1" x14ac:dyDescent="0.25">
      <c r="A9" s="45" t="s">
        <v>27</v>
      </c>
      <c r="B9" s="45"/>
      <c r="C9" s="45"/>
      <c r="D9" s="45"/>
      <c r="E9" s="45"/>
    </row>
    <row r="10" spans="1:5" ht="30" customHeight="1" x14ac:dyDescent="0.25">
      <c r="A10" s="49" t="s">
        <v>14</v>
      </c>
      <c r="B10" s="50"/>
      <c r="C10" s="50"/>
      <c r="D10" s="50"/>
      <c r="E10" s="50"/>
    </row>
    <row r="11" spans="1:5" ht="27.6" customHeight="1" x14ac:dyDescent="0.25">
      <c r="A11" s="45" t="s">
        <v>28</v>
      </c>
      <c r="B11" s="45"/>
      <c r="C11" s="45"/>
      <c r="D11" s="45"/>
      <c r="E11" s="45"/>
    </row>
    <row r="12" spans="1:5" ht="15" customHeight="1" x14ac:dyDescent="0.25">
      <c r="A12" s="48" t="s">
        <v>15</v>
      </c>
      <c r="B12" s="51"/>
      <c r="C12" s="51"/>
      <c r="D12" s="51"/>
      <c r="E12" s="51"/>
    </row>
    <row r="13" spans="1:5" ht="13.5" customHeight="1" x14ac:dyDescent="0.25">
      <c r="A13" s="45" t="s">
        <v>22</v>
      </c>
      <c r="B13" s="45"/>
      <c r="C13" s="45"/>
      <c r="D13" s="45"/>
      <c r="E13" s="45"/>
    </row>
    <row r="14" spans="1:5" ht="18" customHeight="1" x14ac:dyDescent="0.25">
      <c r="A14" s="48" t="s">
        <v>2</v>
      </c>
      <c r="B14" s="51"/>
      <c r="C14" s="51"/>
      <c r="D14" s="51"/>
      <c r="E14" s="51"/>
    </row>
    <row r="15" spans="1:5" ht="15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0" customHeight="1" x14ac:dyDescent="0.25">
      <c r="A18" s="45" t="s">
        <v>29</v>
      </c>
      <c r="B18" s="45"/>
      <c r="C18" s="45"/>
      <c r="D18" s="45"/>
      <c r="E18" s="45"/>
    </row>
    <row r="19" spans="1:8" ht="39" customHeight="1" x14ac:dyDescent="0.25">
      <c r="A19" s="43" t="s">
        <v>30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278.8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2" t="s">
        <v>46</v>
      </c>
      <c r="B22" s="9" t="s">
        <v>44</v>
      </c>
      <c r="C22" s="3" t="s">
        <v>4</v>
      </c>
      <c r="D22" s="3">
        <v>5.14</v>
      </c>
      <c r="E22" s="8">
        <f>D22*F20*G20</f>
        <v>4299.0959999999995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2868.8520000000003</v>
      </c>
    </row>
    <row r="24" spans="1:8" x14ac:dyDescent="0.25">
      <c r="A24" s="7" t="s">
        <v>34</v>
      </c>
      <c r="B24" s="9" t="s">
        <v>59</v>
      </c>
      <c r="C24" s="3" t="s">
        <v>36</v>
      </c>
      <c r="D24" s="3"/>
      <c r="E24" s="8">
        <v>0</v>
      </c>
    </row>
    <row r="25" spans="1:8" ht="41.4" x14ac:dyDescent="0.25">
      <c r="A25" s="40" t="s">
        <v>53</v>
      </c>
      <c r="B25" s="9" t="s">
        <v>59</v>
      </c>
      <c r="C25" s="3" t="s">
        <v>4</v>
      </c>
      <c r="D25" s="3"/>
      <c r="E25" s="8">
        <f>89.08*3</f>
        <v>267.24</v>
      </c>
    </row>
    <row r="26" spans="1:8" ht="41.4" x14ac:dyDescent="0.25">
      <c r="A26" s="41" t="s">
        <v>65</v>
      </c>
      <c r="B26" s="30" t="s">
        <v>61</v>
      </c>
      <c r="C26" s="3" t="s">
        <v>36</v>
      </c>
      <c r="D26" s="3"/>
      <c r="E26" s="8">
        <v>9924</v>
      </c>
    </row>
    <row r="27" spans="1:8" x14ac:dyDescent="0.25">
      <c r="A27" s="39" t="s">
        <v>60</v>
      </c>
      <c r="B27" s="9" t="s">
        <v>61</v>
      </c>
      <c r="C27" s="3" t="s">
        <v>62</v>
      </c>
      <c r="D27" s="3">
        <v>2</v>
      </c>
      <c r="E27" s="8">
        <f>D27*206.95</f>
        <v>413.9</v>
      </c>
    </row>
    <row r="28" spans="1:8" s="14" customFormat="1" x14ac:dyDescent="0.25">
      <c r="A28" s="10" t="s">
        <v>25</v>
      </c>
      <c r="B28" s="11"/>
      <c r="C28" s="12"/>
      <c r="D28" s="12"/>
      <c r="E28" s="13">
        <f>SUM(E22:E27)</f>
        <v>17773.088000000003</v>
      </c>
    </row>
    <row r="30" spans="1:8" ht="41.25" customHeight="1" x14ac:dyDescent="0.25">
      <c r="A30" s="44" t="s">
        <v>63</v>
      </c>
      <c r="B30" s="44"/>
      <c r="C30" s="44"/>
      <c r="D30" s="44"/>
      <c r="E30" s="44"/>
    </row>
    <row r="31" spans="1:8" ht="33.75" customHeight="1" x14ac:dyDescent="0.25">
      <c r="A31" s="45" t="s">
        <v>21</v>
      </c>
      <c r="B31" s="45"/>
      <c r="C31" s="45"/>
      <c r="D31" s="45"/>
      <c r="E31" s="45"/>
    </row>
    <row r="32" spans="1:8" ht="18" customHeight="1" x14ac:dyDescent="0.25">
      <c r="A32" s="45" t="s">
        <v>20</v>
      </c>
      <c r="B32" s="45"/>
      <c r="C32" s="45"/>
      <c r="D32" s="45"/>
      <c r="E32" s="45"/>
      <c r="F32" s="14"/>
      <c r="G32" s="14"/>
      <c r="H32" s="15"/>
    </row>
    <row r="33" spans="1:5" ht="32.25" customHeight="1" x14ac:dyDescent="0.25">
      <c r="A33" s="45" t="s">
        <v>31</v>
      </c>
      <c r="B33" s="45"/>
      <c r="C33" s="45"/>
      <c r="D33" s="45"/>
      <c r="E33" s="45"/>
    </row>
    <row r="34" spans="1:5" ht="11.25" customHeight="1" x14ac:dyDescent="0.25">
      <c r="A34" s="45" t="s">
        <v>18</v>
      </c>
      <c r="B34" s="45"/>
      <c r="C34" s="45"/>
      <c r="D34" s="45"/>
      <c r="E34" s="45"/>
    </row>
    <row r="35" spans="1:5" x14ac:dyDescent="0.25">
      <c r="A35" s="46" t="s">
        <v>5</v>
      </c>
      <c r="B35" s="46"/>
      <c r="C35" s="46"/>
      <c r="D35" s="46"/>
      <c r="E35" s="46"/>
    </row>
    <row r="36" spans="1:5" x14ac:dyDescent="0.25">
      <c r="A36" s="45" t="s">
        <v>18</v>
      </c>
      <c r="B36" s="45"/>
      <c r="C36" s="45"/>
      <c r="D36" s="45"/>
      <c r="E36" s="45"/>
    </row>
    <row r="37" spans="1:5" x14ac:dyDescent="0.25">
      <c r="A37" s="47" t="s">
        <v>32</v>
      </c>
      <c r="B37" s="47"/>
      <c r="C37" s="47"/>
      <c r="D37" s="47"/>
      <c r="E37" s="47"/>
    </row>
    <row r="38" spans="1:5" x14ac:dyDescent="0.25">
      <c r="B38" s="42" t="s">
        <v>19</v>
      </c>
      <c r="C38" s="42"/>
      <c r="D38" s="42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47" t="s">
        <v>33</v>
      </c>
      <c r="B40" s="47"/>
      <c r="C40" s="47"/>
      <c r="D40" s="47"/>
      <c r="E40" s="47"/>
    </row>
    <row r="41" spans="1:5" x14ac:dyDescent="0.25">
      <c r="B41" s="42" t="s">
        <v>19</v>
      </c>
      <c r="C41" s="42"/>
      <c r="D41" s="42"/>
      <c r="E41" s="6" t="s">
        <v>6</v>
      </c>
    </row>
    <row r="43" spans="1:5" x14ac:dyDescent="0.25">
      <c r="A43" s="19" t="s">
        <v>38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6">
        <f>'2кв'!B47</f>
        <v>8830.4219999999968</v>
      </c>
    </row>
    <row r="46" spans="1:5" x14ac:dyDescent="0.25">
      <c r="A46" s="20" t="s">
        <v>64</v>
      </c>
      <c r="B46" s="17"/>
    </row>
    <row r="47" spans="1:5" x14ac:dyDescent="0.25">
      <c r="A47" s="2" t="s">
        <v>39</v>
      </c>
      <c r="B47" s="17">
        <v>20726</v>
      </c>
    </row>
    <row r="48" spans="1:5" ht="27.6" x14ac:dyDescent="0.25">
      <c r="A48" s="31" t="s">
        <v>40</v>
      </c>
      <c r="B48" s="17">
        <f>E28</f>
        <v>17773.088000000003</v>
      </c>
    </row>
    <row r="49" spans="1:2" x14ac:dyDescent="0.25">
      <c r="A49" s="18" t="s">
        <v>42</v>
      </c>
      <c r="B49" s="21">
        <f>B45+B47-B48</f>
        <v>11783.333999999995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A32" sqref="A32:E32"/>
    </sheetView>
  </sheetViews>
  <sheetFormatPr defaultColWidth="9.109375" defaultRowHeight="13.8" x14ac:dyDescent="0.25"/>
  <cols>
    <col min="1" max="1" width="32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33203125" style="2" customWidth="1"/>
    <col min="9" max="16384" width="9.109375" style="2"/>
  </cols>
  <sheetData>
    <row r="1" spans="1:5" ht="15.6" x14ac:dyDescent="0.25">
      <c r="A1" s="53" t="s">
        <v>11</v>
      </c>
      <c r="B1" s="53"/>
      <c r="C1" s="53"/>
      <c r="D1" s="53"/>
      <c r="E1" s="53"/>
    </row>
    <row r="2" spans="1:5" ht="37.5" customHeight="1" x14ac:dyDescent="0.3">
      <c r="A2" s="54" t="s">
        <v>12</v>
      </c>
      <c r="B2" s="55"/>
      <c r="C2" s="55"/>
      <c r="D2" s="55"/>
      <c r="E2" s="55"/>
    </row>
    <row r="3" spans="1:5" x14ac:dyDescent="0.25">
      <c r="A3" s="57" t="s">
        <v>66</v>
      </c>
      <c r="B3" s="57"/>
      <c r="C3" s="57"/>
      <c r="D3" s="57"/>
      <c r="E3" s="57"/>
    </row>
    <row r="4" spans="1:5" s="1" customFormat="1" ht="15.6" x14ac:dyDescent="0.3">
      <c r="A4" s="5" t="s">
        <v>13</v>
      </c>
      <c r="B4" s="26"/>
      <c r="C4" s="26"/>
      <c r="D4" s="56" t="s">
        <v>67</v>
      </c>
      <c r="E4" s="56"/>
    </row>
    <row r="5" spans="1:5" x14ac:dyDescent="0.25">
      <c r="A5" s="38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26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ht="13.5" customHeight="1" x14ac:dyDescent="0.25">
      <c r="A9" s="45" t="s">
        <v>27</v>
      </c>
      <c r="B9" s="45"/>
      <c r="C9" s="45"/>
      <c r="D9" s="45"/>
      <c r="E9" s="45"/>
    </row>
    <row r="10" spans="1:5" ht="30" customHeight="1" x14ac:dyDescent="0.25">
      <c r="A10" s="49" t="s">
        <v>14</v>
      </c>
      <c r="B10" s="50"/>
      <c r="C10" s="50"/>
      <c r="D10" s="50"/>
      <c r="E10" s="50"/>
    </row>
    <row r="11" spans="1:5" ht="27.6" customHeight="1" x14ac:dyDescent="0.25">
      <c r="A11" s="45" t="s">
        <v>28</v>
      </c>
      <c r="B11" s="45"/>
      <c r="C11" s="45"/>
      <c r="D11" s="45"/>
      <c r="E11" s="45"/>
    </row>
    <row r="12" spans="1:5" ht="15" customHeight="1" x14ac:dyDescent="0.25">
      <c r="A12" s="48" t="s">
        <v>15</v>
      </c>
      <c r="B12" s="51"/>
      <c r="C12" s="51"/>
      <c r="D12" s="51"/>
      <c r="E12" s="51"/>
    </row>
    <row r="13" spans="1:5" ht="13.5" customHeight="1" x14ac:dyDescent="0.25">
      <c r="A13" s="45" t="s">
        <v>22</v>
      </c>
      <c r="B13" s="45"/>
      <c r="C13" s="45"/>
      <c r="D13" s="45"/>
      <c r="E13" s="45"/>
    </row>
    <row r="14" spans="1:5" ht="18" customHeight="1" x14ac:dyDescent="0.25">
      <c r="A14" s="48" t="s">
        <v>2</v>
      </c>
      <c r="B14" s="51"/>
      <c r="C14" s="51"/>
      <c r="D14" s="51"/>
      <c r="E14" s="51"/>
    </row>
    <row r="15" spans="1:5" ht="15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0" customHeight="1" x14ac:dyDescent="0.25">
      <c r="A18" s="45" t="s">
        <v>29</v>
      </c>
      <c r="B18" s="45"/>
      <c r="C18" s="45"/>
      <c r="D18" s="45"/>
      <c r="E18" s="45"/>
    </row>
    <row r="19" spans="1:8" ht="39" customHeight="1" x14ac:dyDescent="0.25">
      <c r="A19" s="43" t="s">
        <v>30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278.8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2" t="s">
        <v>46</v>
      </c>
      <c r="B22" s="9" t="s">
        <v>44</v>
      </c>
      <c r="C22" s="3" t="s">
        <v>4</v>
      </c>
      <c r="D22" s="3">
        <v>5.14</v>
      </c>
      <c r="E22" s="8">
        <f>D22*F20*G20</f>
        <v>4299.0959999999995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2868.8520000000003</v>
      </c>
    </row>
    <row r="24" spans="1:8" x14ac:dyDescent="0.25">
      <c r="A24" s="7" t="s">
        <v>34</v>
      </c>
      <c r="B24" s="9" t="s">
        <v>68</v>
      </c>
      <c r="C24" s="3" t="s">
        <v>36</v>
      </c>
      <c r="D24" s="3"/>
      <c r="E24" s="8">
        <v>0</v>
      </c>
    </row>
    <row r="25" spans="1:8" ht="41.4" x14ac:dyDescent="0.25">
      <c r="A25" s="40" t="s">
        <v>53</v>
      </c>
      <c r="B25" s="9" t="s">
        <v>68</v>
      </c>
      <c r="C25" s="3" t="s">
        <v>4</v>
      </c>
      <c r="D25" s="3"/>
      <c r="E25" s="8">
        <f>89.08*3</f>
        <v>267.24</v>
      </c>
    </row>
    <row r="26" spans="1:8" x14ac:dyDescent="0.25">
      <c r="A26" s="41"/>
      <c r="B26" s="30"/>
      <c r="C26" s="3"/>
      <c r="D26" s="3"/>
      <c r="E26" s="8"/>
    </row>
    <row r="27" spans="1:8" s="14" customFormat="1" x14ac:dyDescent="0.25">
      <c r="A27" s="10" t="s">
        <v>25</v>
      </c>
      <c r="B27" s="11"/>
      <c r="C27" s="12"/>
      <c r="D27" s="12"/>
      <c r="E27" s="13">
        <f>SUM(E22:E26)</f>
        <v>7435.1880000000001</v>
      </c>
    </row>
    <row r="29" spans="1:8" ht="41.25" customHeight="1" x14ac:dyDescent="0.25">
      <c r="A29" s="58" t="s">
        <v>69</v>
      </c>
      <c r="B29" s="58"/>
      <c r="C29" s="58"/>
      <c r="D29" s="58"/>
      <c r="E29" s="58"/>
    </row>
    <row r="30" spans="1:8" ht="33.75" customHeight="1" x14ac:dyDescent="0.25">
      <c r="A30" s="45" t="s">
        <v>21</v>
      </c>
      <c r="B30" s="45"/>
      <c r="C30" s="45"/>
      <c r="D30" s="45"/>
      <c r="E30" s="45"/>
    </row>
    <row r="31" spans="1:8" ht="18" customHeight="1" x14ac:dyDescent="0.25">
      <c r="A31" s="45" t="s">
        <v>20</v>
      </c>
      <c r="B31" s="45"/>
      <c r="C31" s="45"/>
      <c r="D31" s="45"/>
      <c r="E31" s="45"/>
      <c r="F31" s="14"/>
      <c r="G31" s="14"/>
      <c r="H31" s="15"/>
    </row>
    <row r="32" spans="1:8" ht="32.25" customHeight="1" x14ac:dyDescent="0.25">
      <c r="A32" s="45" t="s">
        <v>31</v>
      </c>
      <c r="B32" s="45"/>
      <c r="C32" s="45"/>
      <c r="D32" s="45"/>
      <c r="E32" s="45"/>
    </row>
    <row r="33" spans="1:5" ht="11.25" customHeight="1" x14ac:dyDescent="0.25">
      <c r="A33" s="45" t="s">
        <v>18</v>
      </c>
      <c r="B33" s="45"/>
      <c r="C33" s="45"/>
      <c r="D33" s="45"/>
      <c r="E33" s="45"/>
    </row>
    <row r="34" spans="1:5" x14ac:dyDescent="0.25">
      <c r="A34" s="46" t="s">
        <v>5</v>
      </c>
      <c r="B34" s="46"/>
      <c r="C34" s="46"/>
      <c r="D34" s="46"/>
      <c r="E34" s="46"/>
    </row>
    <row r="35" spans="1:5" x14ac:dyDescent="0.25">
      <c r="A35" s="45" t="s">
        <v>18</v>
      </c>
      <c r="B35" s="45"/>
      <c r="C35" s="45"/>
      <c r="D35" s="45"/>
      <c r="E35" s="45"/>
    </row>
    <row r="36" spans="1:5" x14ac:dyDescent="0.25">
      <c r="A36" s="47" t="s">
        <v>32</v>
      </c>
      <c r="B36" s="47"/>
      <c r="C36" s="47"/>
      <c r="D36" s="47"/>
      <c r="E36" s="47"/>
    </row>
    <row r="37" spans="1:5" x14ac:dyDescent="0.25">
      <c r="B37" s="42" t="s">
        <v>19</v>
      </c>
      <c r="C37" s="42"/>
      <c r="D37" s="42"/>
      <c r="E37" s="6" t="s">
        <v>6</v>
      </c>
    </row>
    <row r="38" spans="1:5" x14ac:dyDescent="0.25">
      <c r="A38" s="37"/>
      <c r="B38" s="37"/>
      <c r="C38" s="37"/>
      <c r="D38" s="37"/>
      <c r="E38" s="37"/>
    </row>
    <row r="39" spans="1:5" x14ac:dyDescent="0.25">
      <c r="A39" s="47" t="s">
        <v>33</v>
      </c>
      <c r="B39" s="47"/>
      <c r="C39" s="47"/>
      <c r="D39" s="47"/>
      <c r="E39" s="47"/>
    </row>
    <row r="40" spans="1:5" x14ac:dyDescent="0.25">
      <c r="B40" s="42" t="s">
        <v>19</v>
      </c>
      <c r="C40" s="42"/>
      <c r="D40" s="42"/>
      <c r="E40" s="6" t="s">
        <v>6</v>
      </c>
    </row>
    <row r="42" spans="1:5" x14ac:dyDescent="0.25">
      <c r="A42" s="19" t="s">
        <v>38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f>'3кв'!B49</f>
        <v>11783.333999999995</v>
      </c>
    </row>
    <row r="45" spans="1:5" x14ac:dyDescent="0.25">
      <c r="A45" s="20" t="s">
        <v>64</v>
      </c>
      <c r="B45" s="17"/>
    </row>
    <row r="46" spans="1:5" x14ac:dyDescent="0.25">
      <c r="A46" s="2" t="s">
        <v>39</v>
      </c>
      <c r="B46" s="17">
        <v>22724.400000000001</v>
      </c>
    </row>
    <row r="47" spans="1:5" ht="27.6" x14ac:dyDescent="0.25">
      <c r="A47" s="36" t="s">
        <v>40</v>
      </c>
      <c r="B47" s="17">
        <f>E27</f>
        <v>7435.1880000000001</v>
      </c>
    </row>
    <row r="48" spans="1:5" x14ac:dyDescent="0.25">
      <c r="A48" s="18" t="s">
        <v>42</v>
      </c>
      <c r="B48" s="21">
        <f>B44+B46-B47</f>
        <v>27072.545999999995</v>
      </c>
    </row>
  </sheetData>
  <mergeCells count="30">
    <mergeCell ref="A35:E35"/>
    <mergeCell ref="A36:E36"/>
    <mergeCell ref="B37:D37"/>
    <mergeCell ref="A39:E39"/>
    <mergeCell ref="B40:D40"/>
    <mergeCell ref="D4:E4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topLeftCell="A17" zoomScaleNormal="100" zoomScaleSheetLayoutView="100" workbookViewId="0">
      <selection activeCell="B28" sqref="B28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9" t="s">
        <v>70</v>
      </c>
      <c r="B1" s="59"/>
      <c r="C1" s="59"/>
      <c r="D1" s="60"/>
    </row>
    <row r="2" spans="1:5" ht="15.6" x14ac:dyDescent="0.3">
      <c r="A2" s="61" t="s">
        <v>71</v>
      </c>
      <c r="B2" s="61"/>
      <c r="C2" s="61"/>
      <c r="D2" s="1"/>
    </row>
    <row r="3" spans="1:5" ht="15.6" x14ac:dyDescent="0.3">
      <c r="A3" s="61" t="s">
        <v>72</v>
      </c>
      <c r="B3" s="61"/>
      <c r="C3" s="61"/>
      <c r="D3" s="1"/>
    </row>
    <row r="4" spans="1:5" ht="15.6" x14ac:dyDescent="0.3">
      <c r="A4" s="59" t="s">
        <v>88</v>
      </c>
      <c r="B4" s="59"/>
      <c r="C4" s="59"/>
      <c r="D4" s="60"/>
    </row>
    <row r="5" spans="1:5" ht="15.6" x14ac:dyDescent="0.3">
      <c r="A5" s="62"/>
      <c r="B5" s="62"/>
      <c r="C5" s="62"/>
      <c r="D5" s="1"/>
    </row>
    <row r="6" spans="1:5" ht="15.6" x14ac:dyDescent="0.3">
      <c r="A6" s="1"/>
      <c r="B6" s="63" t="s">
        <v>73</v>
      </c>
      <c r="C6" s="64">
        <f>'1кв'!B43</f>
        <v>-9199.84</v>
      </c>
      <c r="D6" s="65"/>
    </row>
    <row r="7" spans="1:5" ht="15.6" x14ac:dyDescent="0.3">
      <c r="A7" s="1"/>
      <c r="B7" s="63" t="s">
        <v>89</v>
      </c>
      <c r="C7" s="64"/>
      <c r="D7" s="65"/>
    </row>
    <row r="8" spans="1:5" ht="15.6" x14ac:dyDescent="0.3">
      <c r="A8" s="66" t="s">
        <v>74</v>
      </c>
      <c r="B8" s="63" t="s">
        <v>75</v>
      </c>
      <c r="C8" s="67">
        <f>'1кв'!B45+'2кв'!B45+'3кв'!B47+'4кв'!B46</f>
        <v>75512.399999999994</v>
      </c>
      <c r="D8" s="68"/>
    </row>
    <row r="9" spans="1:5" ht="15.6" x14ac:dyDescent="0.3">
      <c r="A9" s="26"/>
      <c r="B9" s="63" t="s">
        <v>76</v>
      </c>
      <c r="C9" s="69">
        <f>SUM(C8:C8)</f>
        <v>75512.399999999994</v>
      </c>
      <c r="D9" s="65"/>
    </row>
    <row r="10" spans="1:5" ht="15.6" x14ac:dyDescent="0.3">
      <c r="A10" s="1"/>
      <c r="B10" s="70"/>
      <c r="C10" s="70"/>
      <c r="D10" s="71"/>
    </row>
    <row r="11" spans="1:5" ht="15.6" x14ac:dyDescent="0.3">
      <c r="A11" s="1" t="s">
        <v>77</v>
      </c>
      <c r="B11" s="72" t="s">
        <v>78</v>
      </c>
      <c r="C11" s="73">
        <f>'1кв'!E22+'2кв'!E22+'3кв'!E22+'4кв'!E22</f>
        <v>17229.84</v>
      </c>
      <c r="D11" s="71"/>
    </row>
    <row r="12" spans="1:5" ht="15.6" x14ac:dyDescent="0.3">
      <c r="A12" s="1"/>
      <c r="B12" s="7" t="s">
        <v>41</v>
      </c>
      <c r="C12" s="73">
        <f>'1кв'!E23+'2кв'!E23+'3кв'!E23+'4кв'!E23</f>
        <v>10756.104000000001</v>
      </c>
      <c r="D12" s="71"/>
      <c r="E12" s="74"/>
    </row>
    <row r="13" spans="1:5" ht="15.6" x14ac:dyDescent="0.3">
      <c r="A13" s="1"/>
      <c r="B13" s="75" t="s">
        <v>34</v>
      </c>
      <c r="C13" s="73">
        <f>'1кв'!E24+'2кв'!E24+'3кв'!E24+'4кв'!E24</f>
        <v>27.81</v>
      </c>
      <c r="D13" s="71"/>
      <c r="E13" s="74"/>
    </row>
    <row r="14" spans="1:5" ht="27.6" x14ac:dyDescent="0.3">
      <c r="B14" s="7" t="s">
        <v>49</v>
      </c>
      <c r="C14" s="73">
        <f>'1кв'!E25+'2кв'!E25+'3кв'!E25+'4кв'!E25</f>
        <v>888.36</v>
      </c>
      <c r="D14" s="71"/>
    </row>
    <row r="15" spans="1:5" ht="15.6" x14ac:dyDescent="0.3">
      <c r="A15" s="1"/>
      <c r="B15" s="76" t="s">
        <v>90</v>
      </c>
      <c r="C15" s="77">
        <f>2*206.95</f>
        <v>413.9</v>
      </c>
      <c r="D15" s="71"/>
    </row>
    <row r="16" spans="1:5" ht="15.6" x14ac:dyDescent="0.3">
      <c r="A16" s="1"/>
      <c r="B16" s="78" t="s">
        <v>79</v>
      </c>
      <c r="C16" s="77">
        <f>SUM(C17:C17)</f>
        <v>9924</v>
      </c>
      <c r="D16" s="71"/>
    </row>
    <row r="17" spans="1:5" ht="28.2" x14ac:dyDescent="0.3">
      <c r="A17" s="1"/>
      <c r="B17" s="41" t="s">
        <v>65</v>
      </c>
      <c r="C17" s="77">
        <f>'3кв'!E26</f>
        <v>9924</v>
      </c>
      <c r="D17" s="71"/>
    </row>
    <row r="18" spans="1:5" ht="15.6" x14ac:dyDescent="0.3">
      <c r="A18" s="1"/>
      <c r="B18" s="79" t="s">
        <v>80</v>
      </c>
      <c r="C18" s="80">
        <f>SUM(C11:C16)</f>
        <v>39240.01400000001</v>
      </c>
      <c r="D18" s="71"/>
      <c r="E18" s="74"/>
    </row>
    <row r="19" spans="1:5" ht="15.6" x14ac:dyDescent="0.3">
      <c r="A19" s="1"/>
      <c r="B19" s="81" t="s">
        <v>81</v>
      </c>
      <c r="C19" s="80">
        <f>C6+C9-C18</f>
        <v>27072.545999999988</v>
      </c>
      <c r="D19" s="71"/>
    </row>
    <row r="20" spans="1:5" ht="15.6" x14ac:dyDescent="0.3">
      <c r="A20" s="1"/>
      <c r="B20" s="66"/>
      <c r="C20" s="66"/>
      <c r="D20" s="71"/>
    </row>
    <row r="21" spans="1:5" ht="15.6" x14ac:dyDescent="0.3">
      <c r="A21" s="1"/>
      <c r="B21" s="66"/>
      <c r="C21" s="66"/>
      <c r="D21" s="71"/>
    </row>
    <row r="22" spans="1:5" ht="15.6" x14ac:dyDescent="0.3">
      <c r="A22" s="1"/>
      <c r="B22" s="66"/>
      <c r="C22" s="66"/>
      <c r="D22" s="71"/>
    </row>
    <row r="23" spans="1:5" ht="15.6" x14ac:dyDescent="0.3">
      <c r="A23" s="66" t="s">
        <v>82</v>
      </c>
      <c r="C23" s="66"/>
      <c r="D23" s="71"/>
    </row>
    <row r="24" spans="1:5" ht="15.6" x14ac:dyDescent="0.3">
      <c r="A24" s="1"/>
      <c r="B24" s="66"/>
      <c r="C24" s="66"/>
      <c r="D24" s="71"/>
    </row>
    <row r="25" spans="1:5" ht="15.6" x14ac:dyDescent="0.3">
      <c r="A25" s="1"/>
      <c r="B25" s="66"/>
      <c r="C25" s="66"/>
      <c r="D25" s="71"/>
    </row>
    <row r="26" spans="1:5" ht="15.6" x14ac:dyDescent="0.3">
      <c r="A26" s="1" t="s">
        <v>83</v>
      </c>
      <c r="B26" s="66" t="s">
        <v>84</v>
      </c>
      <c r="C26" s="66"/>
      <c r="D26" s="71"/>
    </row>
    <row r="27" spans="1:5" ht="15.6" x14ac:dyDescent="0.3">
      <c r="A27" s="1"/>
      <c r="B27" s="66" t="s">
        <v>85</v>
      </c>
      <c r="C27" s="66"/>
      <c r="D27" s="71"/>
    </row>
    <row r="28" spans="1:5" ht="15.6" x14ac:dyDescent="0.3">
      <c r="A28" s="1"/>
      <c r="B28" s="66" t="s">
        <v>86</v>
      </c>
      <c r="C28" s="66"/>
      <c r="D28" s="71"/>
    </row>
    <row r="29" spans="1:5" ht="15.6" x14ac:dyDescent="0.3">
      <c r="A29" s="1"/>
      <c r="B29" s="66"/>
      <c r="C29" s="66"/>
      <c r="D29" s="71"/>
    </row>
    <row r="30" spans="1:5" ht="15.6" x14ac:dyDescent="0.3">
      <c r="A30" s="1"/>
      <c r="B30" s="66"/>
      <c r="C30" s="66"/>
      <c r="D30" s="71"/>
    </row>
    <row r="31" spans="1:5" ht="15.6" x14ac:dyDescent="0.3">
      <c r="A31" s="62" t="s">
        <v>87</v>
      </c>
      <c r="B31" s="62"/>
      <c r="C31" s="62"/>
      <c r="D31" s="71"/>
    </row>
    <row r="32" spans="1:5" ht="15.6" x14ac:dyDescent="0.3">
      <c r="A32" s="1"/>
      <c r="B32" s="66"/>
      <c r="C32" s="66"/>
      <c r="D32" s="71"/>
    </row>
    <row r="33" spans="1:4" ht="15.6" x14ac:dyDescent="0.3">
      <c r="A33" s="1"/>
      <c r="B33" s="66"/>
      <c r="C33" s="66"/>
      <c r="D33" s="71"/>
    </row>
    <row r="34" spans="1:4" ht="15.6" x14ac:dyDescent="0.3">
      <c r="A34" s="1"/>
      <c r="B34" s="66"/>
      <c r="C34" s="66"/>
      <c r="D34" s="71"/>
    </row>
    <row r="35" spans="1:4" ht="15.6" x14ac:dyDescent="0.3">
      <c r="A35" s="1"/>
      <c r="B35" s="66"/>
      <c r="C35" s="66"/>
      <c r="D35" s="71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2021-03-03T13:48:40Z</dcterms:modified>
</cp:coreProperties>
</file>