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отчет!$A$1:$C$34</definedName>
  </definedNames>
  <calcPr calcId="145621"/>
</workbook>
</file>

<file path=xl/calcChain.xml><?xml version="1.0" encoding="utf-8"?>
<calcChain xmlns="http://schemas.openxmlformats.org/spreadsheetml/2006/main">
  <c r="C12" i="18" l="1"/>
  <c r="C19" i="18" s="1"/>
  <c r="C13" i="18"/>
  <c r="C14" i="18"/>
  <c r="C11" i="18"/>
  <c r="C8" i="18"/>
  <c r="C9" i="18" s="1"/>
  <c r="C6" i="18"/>
  <c r="C16" i="18"/>
  <c r="B44" i="17"/>
  <c r="E25" i="17"/>
  <c r="E23" i="17"/>
  <c r="E22" i="17"/>
  <c r="E26" i="17" s="1"/>
  <c r="B47" i="17" s="1"/>
  <c r="C20" i="18" l="1"/>
  <c r="B48" i="17"/>
  <c r="B44" i="16"/>
  <c r="E25" i="16"/>
  <c r="E23" i="16"/>
  <c r="E22" i="16"/>
  <c r="E26" i="16" s="1"/>
  <c r="B47" i="16" s="1"/>
  <c r="B48" i="16" l="1"/>
  <c r="B44" i="15"/>
  <c r="E25" i="15"/>
  <c r="E23" i="15"/>
  <c r="E22" i="15"/>
  <c r="E26" i="15" s="1"/>
  <c r="B47" i="15" s="1"/>
  <c r="D22" i="15"/>
  <c r="B48" i="15" l="1"/>
  <c r="D22" i="14"/>
  <c r="E23" i="14" l="1"/>
  <c r="E22" i="14"/>
  <c r="E26" i="14" s="1"/>
  <c r="B47" i="14" s="1"/>
  <c r="B48" i="14" l="1"/>
</calcChain>
</file>

<file path=xl/sharedStrings.xml><?xml version="1.0" encoding="utf-8"?>
<sst xmlns="http://schemas.openxmlformats.org/spreadsheetml/2006/main" count="249" uniqueCount="87">
  <si>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</si>
  <si>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</si>
  <si>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</si>
  <si>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</si>
  <si>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</si>
  <si>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</si>
  <si>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</si>
  <si>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</si>
  <si>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</si>
  <si>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</si>
  <si>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</si>
  <si>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</si>
  <si>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</si>
  <si>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</si>
  <si>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</si>
  <si>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</si>
  <si>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</si>
  <si>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</si>
  <si>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</si>
  <si>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</si>
  <si>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</si>
  <si>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</si>
  <si>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</si>
  <si>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</si>
  <si>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</si>
  <si>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</si>
  <si>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Молодогвардейцев, д. 9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</si>
  <si>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Бушевой Ольги Алексеевны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</si>
  <si>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№121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</si>
  <si>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№92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</si>
  <si>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</si>
  <si>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</si>
  <si>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Бушевой О.А.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</si>
  <si>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</si>
  <si>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</si>
  <si>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</si>
  <si>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</si>
  <si>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</si>
  <si>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</si>
  <si>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</si>
  <si>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- 248,7 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</si>
  <si>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</si>
  <si>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</si>
  <si>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</si>
  <si>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</si>
  <si>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Предъявлено населению 10445,4руб.</t>
  </si>
  <si>
    <t>Услуги по содержанию многоквартирного дома</t>
  </si>
  <si>
    <t>за 1 квартал 2020г.</t>
  </si>
  <si>
    <t>"31" 03 2020 г.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</si>
  <si>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г. по "31"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шесть тысяч восемьсот пятьдесят шесть рублей 66 копеек</t>
    </r>
  </si>
  <si>
    <t>за 2 квартал 2020 года</t>
  </si>
  <si>
    <t>"30" 06 2020 г.</t>
  </si>
  <si>
    <t>Обработка подъездов хлорсодержащими растворами опрыскивание 1 раз в неделю</t>
  </si>
  <si>
    <t>2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</si>
  <si>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семь тысяч тристаодиннадцать рублей 22 копейки</t>
    </r>
  </si>
  <si>
    <t>за 3 квартал 2020 года</t>
  </si>
  <si>
    <t>"30" 09 2020 г.</t>
  </si>
  <si>
    <t>3 квартал</t>
  </si>
  <si>
    <t>Обработка входов хлорсодержащими растворами опрыскивание 1 раз в неделю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</si>
  <si>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семь тысяч шестьсот шестьдесят девять рублей 35 копеек</t>
    </r>
  </si>
  <si>
    <t>Предъявлено населению 30895,5руб.</t>
  </si>
  <si>
    <t>за 4 квартал 2020 года</t>
  </si>
  <si>
    <t>"31" 12 2020 г.</t>
  </si>
  <si>
    <t>Предъявлено населению 11191,5 руб.</t>
  </si>
  <si>
    <t>4 квартал</t>
  </si>
  <si>
    <t xml:space="preserve">           2. Всего за период с "01" 10 2020 г. по "31" 12 2020 г. выполнено работ (оказано услуг) на общую сумму  семь тысяч шестьсот шестьдесят девять рублей 35 копеек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</si>
  <si>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</si>
  <si>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</si>
  <si>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</si>
  <si>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</si>
  <si>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</si>
  <si>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</si>
  <si>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</si>
  <si>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</si>
  <si>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</si>
  <si>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Непредвиденные работы 0 ч/ч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</si>
  <si>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</si>
  <si>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</si>
  <si>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</si>
  <si>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</si>
  <si>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</si>
  <si>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</si>
  <si>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</si>
  <si>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</si>
  <si>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</si>
  <si>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ул.Молодогвардейцев, д.9</t>
  </si>
  <si>
    <t>Начислено всего 62977,8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</si>
</sst>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5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6" fillId="0" borderId="5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6" zoomScaleNormal="100" zoomScaleSheetLayoutView="100" workbookViewId="0">
      <selection activeCell="B46" sqref="B46"/>
    </sheetView>
  </sheetViews>
  <sheetFormatPr defaultColWidth="9.109375" defaultRowHeight="13.8" x14ac:dyDescent="0.25"/>
  <cols>
    <col min="1" max="1" width="33.332031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6.44140625" style="2" customWidth="1"/>
    <col min="9" max="16384" width="9.109375" style="2"/>
  </cols>
  <sheetData>
    <row r="1" spans="1:5" ht="15.6" x14ac:dyDescent="0.25">
      <c r="A1" s="53" t="s">
        <v>11</v>
      </c>
      <c r="B1" s="53"/>
      <c r="C1" s="53"/>
      <c r="D1" s="53"/>
      <c r="E1" s="53"/>
    </row>
    <row r="2" spans="1:5" ht="37.5" customHeight="1" x14ac:dyDescent="0.3">
      <c r="A2" s="54" t="s">
        <v>12</v>
      </c>
      <c r="B2" s="55"/>
      <c r="C2" s="55"/>
      <c r="D2" s="55"/>
      <c r="E2" s="55"/>
    </row>
    <row r="3" spans="1:5" ht="15.6" x14ac:dyDescent="0.3">
      <c r="A3" s="54" t="s">
        <v>47</v>
      </c>
      <c r="B3" s="54"/>
      <c r="C3" s="54"/>
      <c r="D3" s="54"/>
      <c r="E3" s="54"/>
    </row>
    <row r="4" spans="1:5" s="1" customFormat="1" ht="15.6" x14ac:dyDescent="0.3">
      <c r="A4" s="27" t="s">
        <v>13</v>
      </c>
      <c r="B4" s="26"/>
      <c r="C4" s="26"/>
      <c r="D4" s="56" t="s">
        <v>48</v>
      </c>
      <c r="E4" s="56"/>
    </row>
    <row r="5" spans="1:5" x14ac:dyDescent="0.25">
      <c r="A5" s="29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2" t="s">
        <v>26</v>
      </c>
      <c r="B7" s="52"/>
      <c r="C7" s="52"/>
      <c r="D7" s="52"/>
      <c r="E7" s="52"/>
    </row>
    <row r="8" spans="1:5" ht="18" customHeight="1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27</v>
      </c>
      <c r="B9" s="45"/>
      <c r="C9" s="45"/>
      <c r="D9" s="45"/>
      <c r="E9" s="45"/>
    </row>
    <row r="10" spans="1:5" ht="30" customHeight="1" x14ac:dyDescent="0.25">
      <c r="A10" s="49" t="s">
        <v>14</v>
      </c>
      <c r="B10" s="50"/>
      <c r="C10" s="50"/>
      <c r="D10" s="50"/>
      <c r="E10" s="50"/>
    </row>
    <row r="11" spans="1:5" ht="34.5" customHeight="1" x14ac:dyDescent="0.25">
      <c r="A11" s="45" t="s">
        <v>28</v>
      </c>
      <c r="B11" s="45"/>
      <c r="C11" s="45"/>
      <c r="D11" s="45"/>
      <c r="E11" s="45"/>
    </row>
    <row r="12" spans="1:5" ht="18" customHeight="1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23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8" ht="32.25" customHeight="1" x14ac:dyDescent="0.25">
      <c r="A17" s="45" t="s">
        <v>17</v>
      </c>
      <c r="B17" s="45"/>
      <c r="C17" s="45"/>
      <c r="D17" s="45"/>
      <c r="E17" s="45"/>
    </row>
    <row r="18" spans="1:8" ht="60.75" customHeight="1" x14ac:dyDescent="0.25">
      <c r="A18" s="45" t="s">
        <v>29</v>
      </c>
      <c r="B18" s="45"/>
      <c r="C18" s="45"/>
      <c r="D18" s="45"/>
      <c r="E18" s="45"/>
    </row>
    <row r="19" spans="1:8" ht="27.75" customHeight="1" x14ac:dyDescent="0.25">
      <c r="A19" s="44" t="s">
        <v>30</v>
      </c>
      <c r="B19" s="44"/>
      <c r="C19" s="44"/>
      <c r="D19" s="44"/>
      <c r="E19" s="44"/>
    </row>
    <row r="20" spans="1:8" x14ac:dyDescent="0.25">
      <c r="A20" s="44"/>
      <c r="B20" s="44"/>
      <c r="C20" s="44"/>
      <c r="D20" s="44"/>
      <c r="E20" s="44"/>
      <c r="F20" s="2">
        <v>248.7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5" t="s">
        <v>46</v>
      </c>
      <c r="B22" s="9" t="s">
        <v>44</v>
      </c>
      <c r="C22" s="3" t="s">
        <v>4</v>
      </c>
      <c r="D22" s="3">
        <f>5.89</f>
        <v>5.89</v>
      </c>
      <c r="E22" s="8">
        <f>D22*F20*G20</f>
        <v>4394.5289999999995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3.3</v>
      </c>
      <c r="E23" s="8">
        <f>D23*F20*3</f>
        <v>2462.1299999999997</v>
      </c>
    </row>
    <row r="24" spans="1:8" x14ac:dyDescent="0.25">
      <c r="A24" s="7" t="s">
        <v>34</v>
      </c>
      <c r="B24" s="9" t="s">
        <v>35</v>
      </c>
      <c r="C24" s="3" t="s">
        <v>36</v>
      </c>
      <c r="D24" s="3"/>
      <c r="E24" s="8">
        <v>0</v>
      </c>
    </row>
    <row r="25" spans="1:8" ht="15.6" x14ac:dyDescent="0.3">
      <c r="A25" s="31"/>
      <c r="B25" s="15"/>
      <c r="C25" s="16"/>
      <c r="D25" s="16"/>
      <c r="E25" s="17"/>
    </row>
    <row r="26" spans="1:8" s="14" customFormat="1" x14ac:dyDescent="0.25">
      <c r="A26" s="10" t="s">
        <v>25</v>
      </c>
      <c r="B26" s="11"/>
      <c r="C26" s="12"/>
      <c r="D26" s="12"/>
      <c r="E26" s="13">
        <f>SUM(E22:E25)</f>
        <v>6856.6589999999997</v>
      </c>
    </row>
    <row r="28" spans="1:8" ht="31.5" customHeight="1" x14ac:dyDescent="0.25">
      <c r="A28" s="45" t="s">
        <v>49</v>
      </c>
      <c r="B28" s="45"/>
      <c r="C28" s="45"/>
      <c r="D28" s="45"/>
      <c r="E28" s="45"/>
    </row>
    <row r="29" spans="1:8" ht="31.5" customHeight="1" x14ac:dyDescent="0.25">
      <c r="A29" s="45" t="s">
        <v>21</v>
      </c>
      <c r="B29" s="45"/>
      <c r="C29" s="45"/>
      <c r="D29" s="45"/>
      <c r="E29" s="45"/>
    </row>
    <row r="30" spans="1:8" x14ac:dyDescent="0.25">
      <c r="A30" s="45" t="s">
        <v>20</v>
      </c>
      <c r="B30" s="45"/>
      <c r="C30" s="45"/>
      <c r="D30" s="45"/>
      <c r="E30" s="45"/>
    </row>
    <row r="31" spans="1:8" ht="30.75" customHeight="1" x14ac:dyDescent="0.25">
      <c r="A31" s="45" t="s">
        <v>33</v>
      </c>
      <c r="B31" s="45"/>
      <c r="C31" s="45"/>
      <c r="D31" s="45"/>
      <c r="E31" s="45"/>
      <c r="F31" s="14"/>
      <c r="G31" s="14"/>
      <c r="H31" s="18"/>
    </row>
    <row r="32" spans="1:8" x14ac:dyDescent="0.25">
      <c r="A32" s="45" t="s">
        <v>18</v>
      </c>
      <c r="B32" s="45"/>
      <c r="C32" s="45"/>
      <c r="D32" s="45"/>
      <c r="E32" s="45"/>
    </row>
    <row r="33" spans="1:5" x14ac:dyDescent="0.25">
      <c r="A33" s="46" t="s">
        <v>5</v>
      </c>
      <c r="B33" s="46"/>
      <c r="C33" s="46"/>
      <c r="D33" s="46"/>
      <c r="E33" s="46"/>
    </row>
    <row r="34" spans="1:5" x14ac:dyDescent="0.25">
      <c r="A34" s="45" t="s">
        <v>18</v>
      </c>
      <c r="B34" s="45"/>
      <c r="C34" s="45"/>
      <c r="D34" s="45"/>
      <c r="E34" s="45"/>
    </row>
    <row r="35" spans="1:5" x14ac:dyDescent="0.25">
      <c r="A35" s="47" t="s">
        <v>31</v>
      </c>
      <c r="B35" s="47"/>
      <c r="C35" s="47"/>
      <c r="D35" s="47"/>
      <c r="E35" s="5"/>
    </row>
    <row r="36" spans="1:5" x14ac:dyDescent="0.25">
      <c r="B36" s="43" t="s">
        <v>19</v>
      </c>
      <c r="C36" s="43"/>
      <c r="D36" s="43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47" t="s">
        <v>32</v>
      </c>
      <c r="B38" s="47"/>
      <c r="C38" s="47"/>
      <c r="D38" s="47"/>
      <c r="E38" s="5"/>
    </row>
    <row r="39" spans="1:5" x14ac:dyDescent="0.25">
      <c r="B39" s="43" t="s">
        <v>19</v>
      </c>
      <c r="C39" s="43"/>
      <c r="D39" s="43"/>
      <c r="E39" s="6" t="s">
        <v>6</v>
      </c>
    </row>
    <row r="42" spans="1:5" x14ac:dyDescent="0.25">
      <c r="A42" s="22" t="s">
        <v>40</v>
      </c>
    </row>
    <row r="43" spans="1:5" x14ac:dyDescent="0.25">
      <c r="A43" s="14" t="s">
        <v>37</v>
      </c>
    </row>
    <row r="44" spans="1:5" x14ac:dyDescent="0.25">
      <c r="A44" s="2" t="s">
        <v>43</v>
      </c>
      <c r="B44" s="19">
        <v>44267.42</v>
      </c>
    </row>
    <row r="45" spans="1:5" x14ac:dyDescent="0.25">
      <c r="A45" s="23" t="s">
        <v>45</v>
      </c>
      <c r="B45" s="20"/>
    </row>
    <row r="46" spans="1:5" x14ac:dyDescent="0.25">
      <c r="A46" s="2" t="s">
        <v>38</v>
      </c>
      <c r="B46" s="20">
        <v>7887.6</v>
      </c>
    </row>
    <row r="47" spans="1:5" ht="27.6" x14ac:dyDescent="0.25">
      <c r="A47" s="30" t="s">
        <v>39</v>
      </c>
      <c r="B47" s="20">
        <f>E26</f>
        <v>6856.6589999999997</v>
      </c>
    </row>
    <row r="48" spans="1:5" x14ac:dyDescent="0.25">
      <c r="A48" s="21" t="s">
        <v>42</v>
      </c>
      <c r="B48" s="24">
        <f>B44+B46-B47</f>
        <v>45298.360999999997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Normal="100" zoomScaleSheetLayoutView="100" workbookViewId="0">
      <selection activeCell="A28" sqref="A28:E28"/>
    </sheetView>
  </sheetViews>
  <sheetFormatPr defaultColWidth="9.109375" defaultRowHeight="13.8" x14ac:dyDescent="0.25"/>
  <cols>
    <col min="1" max="1" width="33.332031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6.44140625" style="2" customWidth="1"/>
    <col min="9" max="16384" width="9.109375" style="2"/>
  </cols>
  <sheetData>
    <row r="1" spans="1:5" ht="15.6" x14ac:dyDescent="0.25">
      <c r="A1" s="53" t="s">
        <v>11</v>
      </c>
      <c r="B1" s="53"/>
      <c r="C1" s="53"/>
      <c r="D1" s="53"/>
      <c r="E1" s="53"/>
    </row>
    <row r="2" spans="1:5" ht="37.5" customHeight="1" x14ac:dyDescent="0.3">
      <c r="A2" s="54" t="s">
        <v>12</v>
      </c>
      <c r="B2" s="55"/>
      <c r="C2" s="55"/>
      <c r="D2" s="55"/>
      <c r="E2" s="55"/>
    </row>
    <row r="3" spans="1:5" x14ac:dyDescent="0.25">
      <c r="A3" s="57" t="s">
        <v>50</v>
      </c>
      <c r="B3" s="57"/>
      <c r="C3" s="57"/>
      <c r="D3" s="57"/>
      <c r="E3" s="57"/>
    </row>
    <row r="4" spans="1:5" s="1" customFormat="1" ht="15.6" x14ac:dyDescent="0.3">
      <c r="A4" s="38" t="s">
        <v>13</v>
      </c>
      <c r="B4" s="4"/>
      <c r="C4" s="4"/>
      <c r="D4" s="4"/>
      <c r="E4" s="39" t="s">
        <v>51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2" t="s">
        <v>26</v>
      </c>
      <c r="B7" s="52"/>
      <c r="C7" s="52"/>
      <c r="D7" s="52"/>
      <c r="E7" s="52"/>
    </row>
    <row r="8" spans="1:5" ht="18" customHeight="1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27</v>
      </c>
      <c r="B9" s="45"/>
      <c r="C9" s="45"/>
      <c r="D9" s="45"/>
      <c r="E9" s="45"/>
    </row>
    <row r="10" spans="1:5" ht="30" customHeight="1" x14ac:dyDescent="0.25">
      <c r="A10" s="49" t="s">
        <v>14</v>
      </c>
      <c r="B10" s="50"/>
      <c r="C10" s="50"/>
      <c r="D10" s="50"/>
      <c r="E10" s="50"/>
    </row>
    <row r="11" spans="1:5" ht="34.5" customHeight="1" x14ac:dyDescent="0.25">
      <c r="A11" s="45" t="s">
        <v>28</v>
      </c>
      <c r="B11" s="45"/>
      <c r="C11" s="45"/>
      <c r="D11" s="45"/>
      <c r="E11" s="45"/>
    </row>
    <row r="12" spans="1:5" ht="18" customHeight="1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23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8" ht="32.25" customHeight="1" x14ac:dyDescent="0.25">
      <c r="A17" s="45" t="s">
        <v>17</v>
      </c>
      <c r="B17" s="45"/>
      <c r="C17" s="45"/>
      <c r="D17" s="45"/>
      <c r="E17" s="45"/>
    </row>
    <row r="18" spans="1:8" ht="60.75" customHeight="1" x14ac:dyDescent="0.25">
      <c r="A18" s="45" t="s">
        <v>29</v>
      </c>
      <c r="B18" s="45"/>
      <c r="C18" s="45"/>
      <c r="D18" s="45"/>
      <c r="E18" s="45"/>
    </row>
    <row r="19" spans="1:8" ht="27.75" customHeight="1" x14ac:dyDescent="0.25">
      <c r="A19" s="44" t="s">
        <v>30</v>
      </c>
      <c r="B19" s="44"/>
      <c r="C19" s="44"/>
      <c r="D19" s="44"/>
      <c r="E19" s="44"/>
    </row>
    <row r="20" spans="1:8" x14ac:dyDescent="0.25">
      <c r="A20" s="44"/>
      <c r="B20" s="44"/>
      <c r="C20" s="44"/>
      <c r="D20" s="44"/>
      <c r="E20" s="44"/>
      <c r="F20" s="2">
        <v>248.7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5" t="s">
        <v>46</v>
      </c>
      <c r="B22" s="9" t="s">
        <v>44</v>
      </c>
      <c r="C22" s="3" t="s">
        <v>4</v>
      </c>
      <c r="D22" s="3">
        <f>5.89</f>
        <v>5.89</v>
      </c>
      <c r="E22" s="8">
        <f>D22*F20*G20</f>
        <v>4394.5289999999995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3.3</v>
      </c>
      <c r="E23" s="8">
        <f>D23*F20*3</f>
        <v>2462.1299999999997</v>
      </c>
    </row>
    <row r="24" spans="1:8" x14ac:dyDescent="0.25">
      <c r="A24" s="7" t="s">
        <v>34</v>
      </c>
      <c r="B24" s="9" t="s">
        <v>35</v>
      </c>
      <c r="C24" s="3" t="s">
        <v>36</v>
      </c>
      <c r="D24" s="3"/>
      <c r="E24" s="8">
        <v>0</v>
      </c>
    </row>
    <row r="25" spans="1:8" ht="41.4" x14ac:dyDescent="0.25">
      <c r="A25" s="7" t="s">
        <v>52</v>
      </c>
      <c r="B25" s="9" t="s">
        <v>53</v>
      </c>
      <c r="C25" s="3" t="s">
        <v>4</v>
      </c>
      <c r="D25" s="3"/>
      <c r="E25" s="8">
        <f>151.52*3</f>
        <v>454.56000000000006</v>
      </c>
    </row>
    <row r="26" spans="1:8" s="14" customFormat="1" x14ac:dyDescent="0.25">
      <c r="A26" s="10" t="s">
        <v>25</v>
      </c>
      <c r="B26" s="11"/>
      <c r="C26" s="12"/>
      <c r="D26" s="12"/>
      <c r="E26" s="13">
        <f>SUM(E22:E25)</f>
        <v>7311.2190000000001</v>
      </c>
    </row>
    <row r="28" spans="1:8" ht="31.5" customHeight="1" x14ac:dyDescent="0.25">
      <c r="A28" s="58" t="s">
        <v>54</v>
      </c>
      <c r="B28" s="58"/>
      <c r="C28" s="58"/>
      <c r="D28" s="58"/>
      <c r="E28" s="58"/>
    </row>
    <row r="29" spans="1:8" ht="31.5" customHeight="1" x14ac:dyDescent="0.25">
      <c r="A29" s="45" t="s">
        <v>21</v>
      </c>
      <c r="B29" s="45"/>
      <c r="C29" s="45"/>
      <c r="D29" s="45"/>
      <c r="E29" s="45"/>
    </row>
    <row r="30" spans="1:8" x14ac:dyDescent="0.25">
      <c r="A30" s="45" t="s">
        <v>20</v>
      </c>
      <c r="B30" s="45"/>
      <c r="C30" s="45"/>
      <c r="D30" s="45"/>
      <c r="E30" s="45"/>
    </row>
    <row r="31" spans="1:8" ht="30.75" customHeight="1" x14ac:dyDescent="0.25">
      <c r="A31" s="45" t="s">
        <v>33</v>
      </c>
      <c r="B31" s="45"/>
      <c r="C31" s="45"/>
      <c r="D31" s="45"/>
      <c r="E31" s="45"/>
      <c r="F31" s="14"/>
      <c r="G31" s="14"/>
      <c r="H31" s="18"/>
    </row>
    <row r="32" spans="1:8" x14ac:dyDescent="0.25">
      <c r="A32" s="45" t="s">
        <v>18</v>
      </c>
      <c r="B32" s="45"/>
      <c r="C32" s="45"/>
      <c r="D32" s="45"/>
      <c r="E32" s="45"/>
    </row>
    <row r="33" spans="1:5" x14ac:dyDescent="0.25">
      <c r="A33" s="46" t="s">
        <v>5</v>
      </c>
      <c r="B33" s="46"/>
      <c r="C33" s="46"/>
      <c r="D33" s="46"/>
      <c r="E33" s="46"/>
    </row>
    <row r="34" spans="1:5" x14ac:dyDescent="0.25">
      <c r="A34" s="45" t="s">
        <v>18</v>
      </c>
      <c r="B34" s="45"/>
      <c r="C34" s="45"/>
      <c r="D34" s="45"/>
      <c r="E34" s="45"/>
    </row>
    <row r="35" spans="1:5" x14ac:dyDescent="0.25">
      <c r="A35" s="47" t="s">
        <v>31</v>
      </c>
      <c r="B35" s="47"/>
      <c r="C35" s="47"/>
      <c r="D35" s="47"/>
      <c r="E35" s="5"/>
    </row>
    <row r="36" spans="1:5" x14ac:dyDescent="0.25">
      <c r="B36" s="43" t="s">
        <v>19</v>
      </c>
      <c r="C36" s="43"/>
      <c r="D36" s="43"/>
      <c r="E36" s="6" t="s">
        <v>6</v>
      </c>
    </row>
    <row r="37" spans="1:5" x14ac:dyDescent="0.25">
      <c r="A37" s="32"/>
      <c r="B37" s="32"/>
      <c r="C37" s="32"/>
      <c r="D37" s="32"/>
      <c r="E37" s="32"/>
    </row>
    <row r="38" spans="1:5" x14ac:dyDescent="0.25">
      <c r="A38" s="47" t="s">
        <v>32</v>
      </c>
      <c r="B38" s="47"/>
      <c r="C38" s="47"/>
      <c r="D38" s="47"/>
      <c r="E38" s="5"/>
    </row>
    <row r="39" spans="1:5" x14ac:dyDescent="0.25">
      <c r="B39" s="43" t="s">
        <v>19</v>
      </c>
      <c r="C39" s="43"/>
      <c r="D39" s="43"/>
      <c r="E39" s="6" t="s">
        <v>6</v>
      </c>
    </row>
    <row r="42" spans="1:5" x14ac:dyDescent="0.25">
      <c r="A42" s="22" t="s">
        <v>40</v>
      </c>
    </row>
    <row r="43" spans="1:5" x14ac:dyDescent="0.25">
      <c r="A43" s="14" t="s">
        <v>37</v>
      </c>
    </row>
    <row r="44" spans="1:5" x14ac:dyDescent="0.25">
      <c r="A44" s="2" t="s">
        <v>43</v>
      </c>
      <c r="B44" s="19">
        <f>'1кв'!B48</f>
        <v>45298.360999999997</v>
      </c>
    </row>
    <row r="45" spans="1:5" x14ac:dyDescent="0.25">
      <c r="A45" s="23" t="s">
        <v>45</v>
      </c>
      <c r="B45" s="20"/>
    </row>
    <row r="46" spans="1:5" x14ac:dyDescent="0.25">
      <c r="A46" s="2" t="s">
        <v>38</v>
      </c>
      <c r="B46" s="20">
        <v>12753.68</v>
      </c>
    </row>
    <row r="47" spans="1:5" ht="27.6" x14ac:dyDescent="0.25">
      <c r="A47" s="34" t="s">
        <v>39</v>
      </c>
      <c r="B47" s="20">
        <f>E26</f>
        <v>7311.2190000000001</v>
      </c>
    </row>
    <row r="48" spans="1:5" x14ac:dyDescent="0.25">
      <c r="A48" s="21" t="s">
        <v>42</v>
      </c>
      <c r="B48" s="24">
        <f>B44+B46-B47</f>
        <v>50740.822</v>
      </c>
    </row>
  </sheetData>
  <mergeCells count="29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Normal="100" zoomScaleSheetLayoutView="100" workbookViewId="0">
      <selection activeCell="B48" sqref="B48"/>
    </sheetView>
  </sheetViews>
  <sheetFormatPr defaultColWidth="9.109375" defaultRowHeight="13.8" x14ac:dyDescent="0.25"/>
  <cols>
    <col min="1" max="1" width="33.332031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6.44140625" style="2" customWidth="1"/>
    <col min="9" max="16384" width="9.109375" style="2"/>
  </cols>
  <sheetData>
    <row r="1" spans="1:5" ht="15.6" x14ac:dyDescent="0.25">
      <c r="A1" s="53" t="s">
        <v>11</v>
      </c>
      <c r="B1" s="53"/>
      <c r="C1" s="53"/>
      <c r="D1" s="53"/>
      <c r="E1" s="53"/>
    </row>
    <row r="2" spans="1:5" ht="37.5" customHeight="1" x14ac:dyDescent="0.3">
      <c r="A2" s="54" t="s">
        <v>12</v>
      </c>
      <c r="B2" s="55"/>
      <c r="C2" s="55"/>
      <c r="D2" s="55"/>
      <c r="E2" s="55"/>
    </row>
    <row r="3" spans="1:5" x14ac:dyDescent="0.25">
      <c r="A3" s="57" t="s">
        <v>55</v>
      </c>
      <c r="B3" s="57"/>
      <c r="C3" s="57"/>
      <c r="D3" s="57"/>
      <c r="E3" s="57"/>
    </row>
    <row r="4" spans="1:5" s="1" customFormat="1" ht="15.6" x14ac:dyDescent="0.3">
      <c r="A4" s="38" t="s">
        <v>13</v>
      </c>
      <c r="B4" s="4"/>
      <c r="C4" s="4"/>
      <c r="D4" s="4"/>
      <c r="E4" s="39" t="s">
        <v>56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2" t="s">
        <v>26</v>
      </c>
      <c r="B7" s="52"/>
      <c r="C7" s="52"/>
      <c r="D7" s="52"/>
      <c r="E7" s="52"/>
    </row>
    <row r="8" spans="1:5" ht="18" customHeight="1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27</v>
      </c>
      <c r="B9" s="45"/>
      <c r="C9" s="45"/>
      <c r="D9" s="45"/>
      <c r="E9" s="45"/>
    </row>
    <row r="10" spans="1:5" ht="30" customHeight="1" x14ac:dyDescent="0.25">
      <c r="A10" s="49" t="s">
        <v>14</v>
      </c>
      <c r="B10" s="50"/>
      <c r="C10" s="50"/>
      <c r="D10" s="50"/>
      <c r="E10" s="50"/>
    </row>
    <row r="11" spans="1:5" ht="34.5" customHeight="1" x14ac:dyDescent="0.25">
      <c r="A11" s="45" t="s">
        <v>28</v>
      </c>
      <c r="B11" s="45"/>
      <c r="C11" s="45"/>
      <c r="D11" s="45"/>
      <c r="E11" s="45"/>
    </row>
    <row r="12" spans="1:5" ht="18" customHeight="1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23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8" ht="32.25" customHeight="1" x14ac:dyDescent="0.25">
      <c r="A17" s="45" t="s">
        <v>17</v>
      </c>
      <c r="B17" s="45"/>
      <c r="C17" s="45"/>
      <c r="D17" s="45"/>
      <c r="E17" s="45"/>
    </row>
    <row r="18" spans="1:8" ht="60.75" customHeight="1" x14ac:dyDescent="0.25">
      <c r="A18" s="45" t="s">
        <v>29</v>
      </c>
      <c r="B18" s="45"/>
      <c r="C18" s="45"/>
      <c r="D18" s="45"/>
      <c r="E18" s="45"/>
    </row>
    <row r="19" spans="1:8" ht="27.75" customHeight="1" x14ac:dyDescent="0.25">
      <c r="A19" s="44" t="s">
        <v>30</v>
      </c>
      <c r="B19" s="44"/>
      <c r="C19" s="44"/>
      <c r="D19" s="44"/>
      <c r="E19" s="44"/>
    </row>
    <row r="20" spans="1:8" x14ac:dyDescent="0.25">
      <c r="A20" s="44"/>
      <c r="B20" s="44"/>
      <c r="C20" s="44"/>
      <c r="D20" s="44"/>
      <c r="E20" s="44"/>
      <c r="F20" s="2">
        <v>248.7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5" t="s">
        <v>46</v>
      </c>
      <c r="B22" s="9" t="s">
        <v>44</v>
      </c>
      <c r="C22" s="3" t="s">
        <v>4</v>
      </c>
      <c r="D22" s="3">
        <v>6.24</v>
      </c>
      <c r="E22" s="8">
        <f>D22*F20*G20</f>
        <v>4655.6639999999998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D23*F20*3</f>
        <v>2559.123</v>
      </c>
    </row>
    <row r="24" spans="1:8" x14ac:dyDescent="0.25">
      <c r="A24" s="7" t="s">
        <v>34</v>
      </c>
      <c r="B24" s="9" t="s">
        <v>57</v>
      </c>
      <c r="C24" s="3" t="s">
        <v>36</v>
      </c>
      <c r="D24" s="3"/>
      <c r="E24" s="8">
        <v>0</v>
      </c>
    </row>
    <row r="25" spans="1:8" ht="41.4" x14ac:dyDescent="0.25">
      <c r="A25" s="7" t="s">
        <v>58</v>
      </c>
      <c r="B25" s="9" t="s">
        <v>57</v>
      </c>
      <c r="C25" s="3" t="s">
        <v>4</v>
      </c>
      <c r="D25" s="3"/>
      <c r="E25" s="8">
        <f>151.52*3</f>
        <v>454.56000000000006</v>
      </c>
    </row>
    <row r="26" spans="1:8" s="14" customFormat="1" x14ac:dyDescent="0.25">
      <c r="A26" s="10" t="s">
        <v>25</v>
      </c>
      <c r="B26" s="11"/>
      <c r="C26" s="12"/>
      <c r="D26" s="12"/>
      <c r="E26" s="13">
        <f>SUM(E22:E25)</f>
        <v>7669.3470000000007</v>
      </c>
    </row>
    <row r="28" spans="1:8" ht="31.5" customHeight="1" x14ac:dyDescent="0.25">
      <c r="A28" s="58" t="s">
        <v>59</v>
      </c>
      <c r="B28" s="58"/>
      <c r="C28" s="58"/>
      <c r="D28" s="58"/>
      <c r="E28" s="58"/>
    </row>
    <row r="29" spans="1:8" ht="31.5" customHeight="1" x14ac:dyDescent="0.25">
      <c r="A29" s="45" t="s">
        <v>21</v>
      </c>
      <c r="B29" s="45"/>
      <c r="C29" s="45"/>
      <c r="D29" s="45"/>
      <c r="E29" s="45"/>
    </row>
    <row r="30" spans="1:8" x14ac:dyDescent="0.25">
      <c r="A30" s="45" t="s">
        <v>20</v>
      </c>
      <c r="B30" s="45"/>
      <c r="C30" s="45"/>
      <c r="D30" s="45"/>
      <c r="E30" s="45"/>
    </row>
    <row r="31" spans="1:8" ht="30.75" customHeight="1" x14ac:dyDescent="0.25">
      <c r="A31" s="45" t="s">
        <v>33</v>
      </c>
      <c r="B31" s="45"/>
      <c r="C31" s="45"/>
      <c r="D31" s="45"/>
      <c r="E31" s="45"/>
      <c r="F31" s="14"/>
      <c r="G31" s="14"/>
      <c r="H31" s="18"/>
    </row>
    <row r="32" spans="1:8" x14ac:dyDescent="0.25">
      <c r="A32" s="45" t="s">
        <v>18</v>
      </c>
      <c r="B32" s="45"/>
      <c r="C32" s="45"/>
      <c r="D32" s="45"/>
      <c r="E32" s="45"/>
    </row>
    <row r="33" spans="1:5" x14ac:dyDescent="0.25">
      <c r="A33" s="46" t="s">
        <v>5</v>
      </c>
      <c r="B33" s="46"/>
      <c r="C33" s="46"/>
      <c r="D33" s="46"/>
      <c r="E33" s="46"/>
    </row>
    <row r="34" spans="1:5" x14ac:dyDescent="0.25">
      <c r="A34" s="45" t="s">
        <v>18</v>
      </c>
      <c r="B34" s="45"/>
      <c r="C34" s="45"/>
      <c r="D34" s="45"/>
      <c r="E34" s="45"/>
    </row>
    <row r="35" spans="1:5" x14ac:dyDescent="0.25">
      <c r="A35" s="47" t="s">
        <v>31</v>
      </c>
      <c r="B35" s="47"/>
      <c r="C35" s="47"/>
      <c r="D35" s="47"/>
      <c r="E35" s="5"/>
    </row>
    <row r="36" spans="1:5" x14ac:dyDescent="0.25">
      <c r="B36" s="43" t="s">
        <v>19</v>
      </c>
      <c r="C36" s="43"/>
      <c r="D36" s="43"/>
      <c r="E36" s="6" t="s">
        <v>6</v>
      </c>
    </row>
    <row r="37" spans="1:5" x14ac:dyDescent="0.25">
      <c r="A37" s="36"/>
      <c r="B37" s="36"/>
      <c r="C37" s="36"/>
      <c r="D37" s="36"/>
      <c r="E37" s="36"/>
    </row>
    <row r="38" spans="1:5" x14ac:dyDescent="0.25">
      <c r="A38" s="47" t="s">
        <v>32</v>
      </c>
      <c r="B38" s="47"/>
      <c r="C38" s="47"/>
      <c r="D38" s="47"/>
      <c r="E38" s="5"/>
    </row>
    <row r="39" spans="1:5" x14ac:dyDescent="0.25">
      <c r="B39" s="43" t="s">
        <v>19</v>
      </c>
      <c r="C39" s="43"/>
      <c r="D39" s="43"/>
      <c r="E39" s="6" t="s">
        <v>6</v>
      </c>
    </row>
    <row r="42" spans="1:5" x14ac:dyDescent="0.25">
      <c r="A42" s="22" t="s">
        <v>40</v>
      </c>
    </row>
    <row r="43" spans="1:5" x14ac:dyDescent="0.25">
      <c r="A43" s="14" t="s">
        <v>37</v>
      </c>
    </row>
    <row r="44" spans="1:5" x14ac:dyDescent="0.25">
      <c r="A44" s="2" t="s">
        <v>43</v>
      </c>
      <c r="B44" s="19">
        <f>'2кв'!B48</f>
        <v>50740.822</v>
      </c>
    </row>
    <row r="45" spans="1:5" x14ac:dyDescent="0.25">
      <c r="A45" s="23" t="s">
        <v>60</v>
      </c>
      <c r="B45" s="20"/>
    </row>
    <row r="46" spans="1:5" x14ac:dyDescent="0.25">
      <c r="A46" s="2" t="s">
        <v>38</v>
      </c>
      <c r="B46" s="20">
        <v>24375.7</v>
      </c>
    </row>
    <row r="47" spans="1:5" ht="27.6" x14ac:dyDescent="0.25">
      <c r="A47" s="35" t="s">
        <v>39</v>
      </c>
      <c r="B47" s="20">
        <f>E26</f>
        <v>7669.3470000000007</v>
      </c>
    </row>
    <row r="48" spans="1:5" x14ac:dyDescent="0.25">
      <c r="A48" s="21" t="s">
        <v>42</v>
      </c>
      <c r="B48" s="24">
        <f>B44+B46-B47</f>
        <v>67447.175000000003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34" zoomScaleNormal="100" zoomScaleSheetLayoutView="100" workbookViewId="0">
      <selection activeCell="B48" sqref="B48"/>
    </sheetView>
  </sheetViews>
  <sheetFormatPr defaultColWidth="9.109375" defaultRowHeight="13.8" x14ac:dyDescent="0.25"/>
  <cols>
    <col min="1" max="1" width="33.332031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6.44140625" style="2" customWidth="1"/>
    <col min="9" max="16384" width="9.109375" style="2"/>
  </cols>
  <sheetData>
    <row r="1" spans="1:5" ht="15.6" x14ac:dyDescent="0.25">
      <c r="A1" s="53" t="s">
        <v>11</v>
      </c>
      <c r="B1" s="53"/>
      <c r="C1" s="53"/>
      <c r="D1" s="53"/>
      <c r="E1" s="53"/>
    </row>
    <row r="2" spans="1:5" ht="37.5" customHeight="1" x14ac:dyDescent="0.3">
      <c r="A2" s="54" t="s">
        <v>12</v>
      </c>
      <c r="B2" s="55"/>
      <c r="C2" s="55"/>
      <c r="D2" s="55"/>
      <c r="E2" s="55"/>
    </row>
    <row r="3" spans="1:5" x14ac:dyDescent="0.25">
      <c r="A3" s="57" t="s">
        <v>61</v>
      </c>
      <c r="B3" s="57"/>
      <c r="C3" s="57"/>
      <c r="D3" s="57"/>
      <c r="E3" s="57"/>
    </row>
    <row r="4" spans="1:5" s="1" customFormat="1" ht="15.6" x14ac:dyDescent="0.3">
      <c r="A4" s="27" t="s">
        <v>13</v>
      </c>
      <c r="B4" s="26"/>
      <c r="C4" s="26"/>
      <c r="D4" s="56" t="s">
        <v>62</v>
      </c>
      <c r="E4" s="56"/>
    </row>
    <row r="5" spans="1:5" x14ac:dyDescent="0.25">
      <c r="A5" s="42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2" t="s">
        <v>26</v>
      </c>
      <c r="B7" s="52"/>
      <c r="C7" s="52"/>
      <c r="D7" s="52"/>
      <c r="E7" s="52"/>
    </row>
    <row r="8" spans="1:5" ht="18" customHeight="1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27</v>
      </c>
      <c r="B9" s="45"/>
      <c r="C9" s="45"/>
      <c r="D9" s="45"/>
      <c r="E9" s="45"/>
    </row>
    <row r="10" spans="1:5" ht="30" customHeight="1" x14ac:dyDescent="0.25">
      <c r="A10" s="49" t="s">
        <v>14</v>
      </c>
      <c r="B10" s="50"/>
      <c r="C10" s="50"/>
      <c r="D10" s="50"/>
      <c r="E10" s="50"/>
    </row>
    <row r="11" spans="1:5" ht="34.5" customHeight="1" x14ac:dyDescent="0.25">
      <c r="A11" s="45" t="s">
        <v>28</v>
      </c>
      <c r="B11" s="45"/>
      <c r="C11" s="45"/>
      <c r="D11" s="45"/>
      <c r="E11" s="45"/>
    </row>
    <row r="12" spans="1:5" ht="18" customHeight="1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23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8" ht="32.25" customHeight="1" x14ac:dyDescent="0.25">
      <c r="A17" s="45" t="s">
        <v>17</v>
      </c>
      <c r="B17" s="45"/>
      <c r="C17" s="45"/>
      <c r="D17" s="45"/>
      <c r="E17" s="45"/>
    </row>
    <row r="18" spans="1:8" ht="60.75" customHeight="1" x14ac:dyDescent="0.25">
      <c r="A18" s="45" t="s">
        <v>29</v>
      </c>
      <c r="B18" s="45"/>
      <c r="C18" s="45"/>
      <c r="D18" s="45"/>
      <c r="E18" s="45"/>
    </row>
    <row r="19" spans="1:8" ht="27.75" customHeight="1" x14ac:dyDescent="0.25">
      <c r="A19" s="44" t="s">
        <v>30</v>
      </c>
      <c r="B19" s="44"/>
      <c r="C19" s="44"/>
      <c r="D19" s="44"/>
      <c r="E19" s="44"/>
    </row>
    <row r="20" spans="1:8" x14ac:dyDescent="0.25">
      <c r="A20" s="44"/>
      <c r="B20" s="44"/>
      <c r="C20" s="44"/>
      <c r="D20" s="44"/>
      <c r="E20" s="44"/>
      <c r="F20" s="2">
        <v>248.7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5" t="s">
        <v>46</v>
      </c>
      <c r="B22" s="9" t="s">
        <v>44</v>
      </c>
      <c r="C22" s="3" t="s">
        <v>4</v>
      </c>
      <c r="D22" s="3">
        <v>6.24</v>
      </c>
      <c r="E22" s="8">
        <f>D22*F20*G20</f>
        <v>4655.6639999999998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D23*F20*3</f>
        <v>2559.123</v>
      </c>
    </row>
    <row r="24" spans="1:8" x14ac:dyDescent="0.25">
      <c r="A24" s="7" t="s">
        <v>34</v>
      </c>
      <c r="B24" s="9" t="s">
        <v>64</v>
      </c>
      <c r="C24" s="3" t="s">
        <v>36</v>
      </c>
      <c r="D24" s="3"/>
      <c r="E24" s="8">
        <v>0</v>
      </c>
    </row>
    <row r="25" spans="1:8" ht="41.4" x14ac:dyDescent="0.25">
      <c r="A25" s="7" t="s">
        <v>58</v>
      </c>
      <c r="B25" s="9" t="s">
        <v>64</v>
      </c>
      <c r="C25" s="3" t="s">
        <v>4</v>
      </c>
      <c r="D25" s="3"/>
      <c r="E25" s="8">
        <f>151.52*3</f>
        <v>454.56000000000006</v>
      </c>
    </row>
    <row r="26" spans="1:8" s="14" customFormat="1" x14ac:dyDescent="0.25">
      <c r="A26" s="10" t="s">
        <v>25</v>
      </c>
      <c r="B26" s="11"/>
      <c r="C26" s="12"/>
      <c r="D26" s="12"/>
      <c r="E26" s="13">
        <f>SUM(E22:E25)</f>
        <v>7669.3470000000007</v>
      </c>
    </row>
    <row r="28" spans="1:8" ht="31.5" customHeight="1" x14ac:dyDescent="0.25">
      <c r="A28" s="58" t="s">
        <v>65</v>
      </c>
      <c r="B28" s="58"/>
      <c r="C28" s="58"/>
      <c r="D28" s="58"/>
      <c r="E28" s="58"/>
    </row>
    <row r="29" spans="1:8" ht="31.5" customHeight="1" x14ac:dyDescent="0.25">
      <c r="A29" s="45" t="s">
        <v>21</v>
      </c>
      <c r="B29" s="45"/>
      <c r="C29" s="45"/>
      <c r="D29" s="45"/>
      <c r="E29" s="45"/>
    </row>
    <row r="30" spans="1:8" x14ac:dyDescent="0.25">
      <c r="A30" s="45" t="s">
        <v>20</v>
      </c>
      <c r="B30" s="45"/>
      <c r="C30" s="45"/>
      <c r="D30" s="45"/>
      <c r="E30" s="45"/>
    </row>
    <row r="31" spans="1:8" ht="30.75" customHeight="1" x14ac:dyDescent="0.25">
      <c r="A31" s="45" t="s">
        <v>33</v>
      </c>
      <c r="B31" s="45"/>
      <c r="C31" s="45"/>
      <c r="D31" s="45"/>
      <c r="E31" s="45"/>
      <c r="F31" s="14"/>
      <c r="G31" s="14"/>
      <c r="H31" s="18"/>
    </row>
    <row r="32" spans="1:8" x14ac:dyDescent="0.25">
      <c r="A32" s="45" t="s">
        <v>18</v>
      </c>
      <c r="B32" s="45"/>
      <c r="C32" s="45"/>
      <c r="D32" s="45"/>
      <c r="E32" s="45"/>
    </row>
    <row r="33" spans="1:5" x14ac:dyDescent="0.25">
      <c r="A33" s="46" t="s">
        <v>5</v>
      </c>
      <c r="B33" s="46"/>
      <c r="C33" s="46"/>
      <c r="D33" s="46"/>
      <c r="E33" s="46"/>
    </row>
    <row r="34" spans="1:5" x14ac:dyDescent="0.25">
      <c r="A34" s="45" t="s">
        <v>18</v>
      </c>
      <c r="B34" s="45"/>
      <c r="C34" s="45"/>
      <c r="D34" s="45"/>
      <c r="E34" s="45"/>
    </row>
    <row r="35" spans="1:5" x14ac:dyDescent="0.25">
      <c r="A35" s="47" t="s">
        <v>31</v>
      </c>
      <c r="B35" s="47"/>
      <c r="C35" s="47"/>
      <c r="D35" s="47"/>
      <c r="E35" s="5"/>
    </row>
    <row r="36" spans="1:5" x14ac:dyDescent="0.25">
      <c r="B36" s="43" t="s">
        <v>19</v>
      </c>
      <c r="C36" s="43"/>
      <c r="D36" s="43"/>
      <c r="E36" s="6" t="s">
        <v>6</v>
      </c>
    </row>
    <row r="37" spans="1:5" x14ac:dyDescent="0.25">
      <c r="A37" s="41"/>
      <c r="B37" s="41"/>
      <c r="C37" s="41"/>
      <c r="D37" s="41"/>
      <c r="E37" s="41"/>
    </row>
    <row r="38" spans="1:5" x14ac:dyDescent="0.25">
      <c r="A38" s="47" t="s">
        <v>32</v>
      </c>
      <c r="B38" s="47"/>
      <c r="C38" s="47"/>
      <c r="D38" s="47"/>
      <c r="E38" s="5"/>
    </row>
    <row r="39" spans="1:5" x14ac:dyDescent="0.25">
      <c r="B39" s="43" t="s">
        <v>19</v>
      </c>
      <c r="C39" s="43"/>
      <c r="D39" s="43"/>
      <c r="E39" s="6" t="s">
        <v>6</v>
      </c>
    </row>
    <row r="42" spans="1:5" x14ac:dyDescent="0.25">
      <c r="A42" s="22" t="s">
        <v>40</v>
      </c>
    </row>
    <row r="43" spans="1:5" x14ac:dyDescent="0.25">
      <c r="A43" s="14" t="s">
        <v>37</v>
      </c>
    </row>
    <row r="44" spans="1:5" x14ac:dyDescent="0.25">
      <c r="A44" s="2" t="s">
        <v>43</v>
      </c>
      <c r="B44" s="19">
        <f>'3кв'!B48</f>
        <v>67447.175000000003</v>
      </c>
    </row>
    <row r="45" spans="1:5" x14ac:dyDescent="0.25">
      <c r="A45" s="23" t="s">
        <v>63</v>
      </c>
      <c r="B45" s="20"/>
    </row>
    <row r="46" spans="1:5" x14ac:dyDescent="0.25">
      <c r="A46" s="2" t="s">
        <v>38</v>
      </c>
      <c r="B46" s="20">
        <v>17759.5</v>
      </c>
    </row>
    <row r="47" spans="1:5" ht="27.6" x14ac:dyDescent="0.25">
      <c r="A47" s="40" t="s">
        <v>39</v>
      </c>
      <c r="B47" s="20">
        <f>E26</f>
        <v>7669.3470000000007</v>
      </c>
    </row>
    <row r="48" spans="1:5" x14ac:dyDescent="0.25">
      <c r="A48" s="21" t="s">
        <v>42</v>
      </c>
      <c r="B48" s="24">
        <f>B44+B46-B47</f>
        <v>77537.328000000009</v>
      </c>
    </row>
  </sheetData>
  <mergeCells count="30">
    <mergeCell ref="A34:E34"/>
    <mergeCell ref="A35:D35"/>
    <mergeCell ref="B36:D36"/>
    <mergeCell ref="A38:D38"/>
    <mergeCell ref="B39:D39"/>
    <mergeCell ref="D4:E4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topLeftCell="A19" zoomScaleNormal="100" zoomScaleSheetLayoutView="100" workbookViewId="0">
      <selection activeCell="C20" sqref="C20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59" t="s">
        <v>66</v>
      </c>
      <c r="B1" s="59"/>
      <c r="C1" s="59"/>
      <c r="D1" s="60"/>
    </row>
    <row r="2" spans="1:5" ht="15.6" x14ac:dyDescent="0.3">
      <c r="A2" s="61" t="s">
        <v>67</v>
      </c>
      <c r="B2" s="61"/>
      <c r="C2" s="61"/>
      <c r="D2" s="1"/>
    </row>
    <row r="3" spans="1:5" ht="15.6" x14ac:dyDescent="0.3">
      <c r="A3" s="61" t="s">
        <v>68</v>
      </c>
      <c r="B3" s="61"/>
      <c r="C3" s="61"/>
      <c r="D3" s="1"/>
    </row>
    <row r="4" spans="1:5" ht="15.6" x14ac:dyDescent="0.3">
      <c r="A4" s="59" t="s">
        <v>85</v>
      </c>
      <c r="B4" s="59"/>
      <c r="C4" s="59"/>
      <c r="D4" s="60"/>
    </row>
    <row r="5" spans="1:5" ht="15.6" x14ac:dyDescent="0.3">
      <c r="A5" s="62"/>
      <c r="B5" s="62"/>
      <c r="C5" s="62"/>
      <c r="D5" s="1"/>
    </row>
    <row r="6" spans="1:5" ht="15.6" x14ac:dyDescent="0.3">
      <c r="A6" s="1"/>
      <c r="B6" s="63" t="s">
        <v>69</v>
      </c>
      <c r="C6" s="64">
        <f>'1кв'!B44</f>
        <v>44267.42</v>
      </c>
      <c r="D6" s="65"/>
    </row>
    <row r="7" spans="1:5" ht="15.6" x14ac:dyDescent="0.3">
      <c r="A7" s="1"/>
      <c r="B7" s="63" t="s">
        <v>86</v>
      </c>
      <c r="C7" s="64"/>
      <c r="D7" s="65"/>
    </row>
    <row r="8" spans="1:5" ht="15.6" x14ac:dyDescent="0.3">
      <c r="A8" s="66" t="s">
        <v>70</v>
      </c>
      <c r="B8" s="63" t="s">
        <v>71</v>
      </c>
      <c r="C8" s="67">
        <f>'1кв'!B46+'2кв'!B46+'3кв'!B46+'4кв'!B46</f>
        <v>62776.479999999996</v>
      </c>
      <c r="D8" s="68"/>
    </row>
    <row r="9" spans="1:5" ht="15.6" x14ac:dyDescent="0.3">
      <c r="A9" s="26"/>
      <c r="B9" s="63" t="s">
        <v>72</v>
      </c>
      <c r="C9" s="69">
        <f>SUM(C8:C8)</f>
        <v>62776.479999999996</v>
      </c>
      <c r="D9" s="65"/>
    </row>
    <row r="10" spans="1:5" ht="15.6" x14ac:dyDescent="0.3">
      <c r="A10" s="1"/>
      <c r="B10" s="70"/>
      <c r="C10" s="70"/>
      <c r="D10" s="71"/>
    </row>
    <row r="11" spans="1:5" ht="15.6" x14ac:dyDescent="0.3">
      <c r="A11" s="1" t="s">
        <v>73</v>
      </c>
      <c r="B11" s="72" t="s">
        <v>74</v>
      </c>
      <c r="C11" s="73">
        <f>'1кв'!E22+'2кв'!E22+'3кв'!E22+'4кв'!E22</f>
        <v>18100.385999999999</v>
      </c>
      <c r="D11" s="71"/>
    </row>
    <row r="12" spans="1:5" ht="15.6" x14ac:dyDescent="0.3">
      <c r="A12" s="1"/>
      <c r="B12" s="74" t="s">
        <v>41</v>
      </c>
      <c r="C12" s="73">
        <f>'1кв'!E23+'2кв'!E23+'3кв'!E23+'4кв'!E23</f>
        <v>10042.505999999999</v>
      </c>
      <c r="D12" s="71"/>
      <c r="E12" s="75"/>
    </row>
    <row r="13" spans="1:5" ht="15.6" x14ac:dyDescent="0.3">
      <c r="A13" s="1"/>
      <c r="B13" s="74" t="s">
        <v>34</v>
      </c>
      <c r="C13" s="73">
        <f>'1кв'!E24+'2кв'!E24+'3кв'!E24+'4кв'!E24</f>
        <v>0</v>
      </c>
      <c r="D13" s="71"/>
      <c r="E13" s="75"/>
    </row>
    <row r="14" spans="1:5" ht="27.6" x14ac:dyDescent="0.3">
      <c r="B14" s="7" t="s">
        <v>58</v>
      </c>
      <c r="C14" s="73">
        <f>'1кв'!E25+'2кв'!E25+'3кв'!E25+'4кв'!E25</f>
        <v>1363.6800000000003</v>
      </c>
      <c r="D14" s="71"/>
    </row>
    <row r="15" spans="1:5" ht="15.6" x14ac:dyDescent="0.3">
      <c r="A15" s="1"/>
      <c r="B15" s="76" t="s">
        <v>75</v>
      </c>
      <c r="C15" s="77">
        <v>0</v>
      </c>
      <c r="D15" s="71"/>
    </row>
    <row r="16" spans="1:5" ht="15.6" x14ac:dyDescent="0.3">
      <c r="A16" s="1"/>
      <c r="B16" s="78" t="s">
        <v>76</v>
      </c>
      <c r="C16" s="77">
        <f>SUM(C17:C18)</f>
        <v>0</v>
      </c>
      <c r="D16" s="71"/>
    </row>
    <row r="17" spans="1:5" ht="15.6" x14ac:dyDescent="0.3">
      <c r="A17" s="1"/>
      <c r="B17" s="31"/>
      <c r="C17" s="77"/>
      <c r="D17" s="71"/>
    </row>
    <row r="18" spans="1:5" ht="15.6" x14ac:dyDescent="0.3">
      <c r="A18" s="1"/>
      <c r="B18" s="79"/>
      <c r="C18" s="77"/>
      <c r="D18" s="71"/>
    </row>
    <row r="19" spans="1:5" ht="15.6" x14ac:dyDescent="0.3">
      <c r="A19" s="1"/>
      <c r="B19" s="80" t="s">
        <v>77</v>
      </c>
      <c r="C19" s="81">
        <f>SUM(C11:C16)</f>
        <v>29506.572</v>
      </c>
      <c r="D19" s="71"/>
      <c r="E19" s="75"/>
    </row>
    <row r="20" spans="1:5" ht="15.6" x14ac:dyDescent="0.3">
      <c r="A20" s="1"/>
      <c r="B20" s="82" t="s">
        <v>78</v>
      </c>
      <c r="C20" s="81">
        <f>C6+C9-C19</f>
        <v>77537.327999999994</v>
      </c>
      <c r="D20" s="71"/>
    </row>
    <row r="21" spans="1:5" ht="15.6" x14ac:dyDescent="0.3">
      <c r="A21" s="1"/>
      <c r="B21" s="66"/>
      <c r="C21" s="66"/>
      <c r="D21" s="71"/>
    </row>
    <row r="22" spans="1:5" ht="15.6" x14ac:dyDescent="0.3">
      <c r="A22" s="1"/>
      <c r="B22" s="66"/>
      <c r="C22" s="66"/>
      <c r="D22" s="71"/>
    </row>
    <row r="23" spans="1:5" ht="15.6" x14ac:dyDescent="0.3">
      <c r="A23" s="1"/>
      <c r="B23" s="66"/>
      <c r="C23" s="66"/>
      <c r="D23" s="71"/>
    </row>
    <row r="24" spans="1:5" ht="15.6" x14ac:dyDescent="0.3">
      <c r="A24" s="66" t="s">
        <v>79</v>
      </c>
      <c r="C24" s="66"/>
      <c r="D24" s="71"/>
    </row>
    <row r="25" spans="1:5" ht="15.6" x14ac:dyDescent="0.3">
      <c r="A25" s="1"/>
      <c r="B25" s="66"/>
      <c r="C25" s="66"/>
      <c r="D25" s="71"/>
    </row>
    <row r="26" spans="1:5" ht="15.6" x14ac:dyDescent="0.3">
      <c r="A26" s="1"/>
      <c r="B26" s="66"/>
      <c r="C26" s="66"/>
      <c r="D26" s="71"/>
    </row>
    <row r="27" spans="1:5" ht="15.6" x14ac:dyDescent="0.3">
      <c r="A27" s="1" t="s">
        <v>80</v>
      </c>
      <c r="B27" s="66" t="s">
        <v>81</v>
      </c>
      <c r="C27" s="66"/>
      <c r="D27" s="71"/>
    </row>
    <row r="28" spans="1:5" ht="15.6" x14ac:dyDescent="0.3">
      <c r="A28" s="1"/>
      <c r="B28" s="66" t="s">
        <v>82</v>
      </c>
      <c r="C28" s="66"/>
      <c r="D28" s="71"/>
    </row>
    <row r="29" spans="1:5" ht="15.6" x14ac:dyDescent="0.3">
      <c r="A29" s="1"/>
      <c r="B29" s="66" t="s">
        <v>83</v>
      </c>
      <c r="C29" s="66"/>
      <c r="D29" s="71"/>
    </row>
    <row r="30" spans="1:5" ht="15.6" x14ac:dyDescent="0.3">
      <c r="A30" s="1"/>
      <c r="B30" s="66"/>
      <c r="C30" s="66"/>
      <c r="D30" s="71"/>
    </row>
    <row r="31" spans="1:5" ht="15.6" x14ac:dyDescent="0.3">
      <c r="A31" s="1"/>
      <c r="B31" s="66"/>
      <c r="C31" s="66"/>
      <c r="D31" s="71"/>
    </row>
    <row r="32" spans="1:5" ht="15.6" x14ac:dyDescent="0.3">
      <c r="A32" s="62" t="s">
        <v>84</v>
      </c>
      <c r="B32" s="62"/>
      <c r="C32" s="62"/>
      <c r="D32" s="71"/>
    </row>
    <row r="33" spans="1:4" ht="15.6" x14ac:dyDescent="0.3">
      <c r="A33" s="1"/>
      <c r="B33" s="66"/>
      <c r="C33" s="66"/>
      <c r="D33" s="71"/>
    </row>
    <row r="34" spans="1:4" ht="15.6" x14ac:dyDescent="0.3">
      <c r="A34" s="1"/>
      <c r="B34" s="66"/>
      <c r="C34" s="66"/>
      <c r="D34" s="71"/>
    </row>
    <row r="35" spans="1:4" ht="15.6" x14ac:dyDescent="0.3">
      <c r="A35" s="1"/>
      <c r="B35" s="66"/>
      <c r="C35" s="66"/>
      <c r="D35" s="71"/>
    </row>
    <row r="36" spans="1:4" ht="15.6" x14ac:dyDescent="0.3">
      <c r="A36" s="1"/>
      <c r="B36" s="66"/>
      <c r="C36" s="66"/>
      <c r="D36" s="71"/>
    </row>
  </sheetData>
  <mergeCells count="7">
    <mergeCell ref="A32:C32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2021-03-03T11:06:38Z</dcterms:modified>
</cp:coreProperties>
</file>