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B44" i="17" l="1"/>
  <c r="C19" i="18"/>
  <c r="C12" i="18"/>
  <c r="C13" i="18"/>
  <c r="C14" i="18"/>
  <c r="C11" i="18"/>
  <c r="C8" i="18"/>
  <c r="C6" i="18"/>
  <c r="C16" i="18"/>
  <c r="C9" i="18"/>
  <c r="C20" i="18" l="1"/>
  <c r="E25" i="17" l="1"/>
  <c r="E23" i="17"/>
  <c r="E22" i="17"/>
  <c r="E26" i="17" s="1"/>
  <c r="B47" i="17" s="1"/>
  <c r="B48" i="17" l="1"/>
  <c r="B44" i="16"/>
  <c r="E25" i="16"/>
  <c r="E23" i="16"/>
  <c r="E22" i="16"/>
  <c r="E26" i="16" s="1"/>
  <c r="B47" i="16" s="1"/>
  <c r="B48" i="16" l="1"/>
  <c r="B44" i="15"/>
  <c r="E25" i="15"/>
  <c r="E23" i="15"/>
  <c r="D22" i="15"/>
  <c r="E22" i="15" s="1"/>
  <c r="E26" i="15" s="1"/>
  <c r="B47" i="15" s="1"/>
  <c r="B48" i="15" l="1"/>
  <c r="E26" i="14"/>
  <c r="D22" i="14" l="1"/>
  <c r="E23" i="14" l="1"/>
  <c r="E22" i="14"/>
  <c r="B47" i="14" l="1"/>
  <c r="B48" i="14" l="1"/>
</calcChain>
</file>

<file path=xl/sharedStrings.xml><?xml version="1.0" encoding="utf-8"?>
<sst xmlns="http://schemas.openxmlformats.org/spreadsheetml/2006/main" count="252" uniqueCount="88">
  <si>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</si>
  <si>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</si>
  <si>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</si>
  <si>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</si>
  <si>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</si>
  <si>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</si>
  <si>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</si>
  <si>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</si>
  <si>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</si>
  <si>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</si>
  <si>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</si>
  <si>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</si>
  <si>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</si>
  <si>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</si>
  <si>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</si>
  <si>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</si>
  <si>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</si>
  <si>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</si>
  <si>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</si>
  <si>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</si>
  <si>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</si>
  <si>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</si>
  <si>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</si>
  <si>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</si>
  <si>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</si>
  <si>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</si>
  <si>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Молодогвардейцев, д. 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</si>
  <si>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Задорожной Анастасии Павловны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</si>
  <si>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№118 от 26.09.2012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</si>
  <si>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№89  от   01.10.2012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</si>
  <si>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</si>
  <si>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</si>
  <si>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Задорожной А.П.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</si>
  <si>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</si>
  <si>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</si>
  <si>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</si>
  <si>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</si>
  <si>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</si>
  <si>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Общая площадь квартир - 240,1м2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</si>
  <si>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</si>
  <si>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</si>
  <si>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</si>
  <si>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</si>
  <si>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</si>
  <si>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</si>
  <si>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Предъявлено населению 9366,41 руб.</t>
  </si>
  <si>
    <t>Услуги по содержанию многоквартирного дома</t>
  </si>
  <si>
    <t>за 1 квартал 2020г.</t>
  </si>
  <si>
    <t>"31" 03 2020 г.</t>
  </si>
  <si>
    <t>Обработка входов хлорсодержащими растворами  опрыскивание 1 раз в неделю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</si>
  <si>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</si>
  <si>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 тысяч семьсот семьдесят пять рублей 73 копейки</t>
    </r>
  </si>
  <si>
    <t>за 2 квартал 2020 года</t>
  </si>
  <si>
    <t>"30" 06 2020 г.</t>
  </si>
  <si>
    <t>2 квартал</t>
  </si>
  <si>
    <t>Обработка подъездов хлорсодержащими растворами опрыскивание 1 раз в неделю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</si>
  <si>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сто тридцать один рубль 74 копейки</t>
    </r>
  </si>
  <si>
    <t>Предъявлено населению 9363,9 руб.</t>
  </si>
  <si>
    <t>за 3 квартал 2020 года</t>
  </si>
  <si>
    <t>"30" 09 2020 г.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</si>
  <si>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</si>
  <si>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 тысяч четыреста шестьдесят три рубля 08 копеек</t>
    </r>
  </si>
  <si>
    <t>за 4 квартал 2020 года</t>
  </si>
  <si>
    <t>"31" 12 2020 г.</t>
  </si>
  <si>
    <t>4 квартал</t>
  </si>
  <si>
    <t xml:space="preserve">           2. Всего за период с "01" 10 2020 г. по "31" 12 2020 г. выполнено работ (оказано услуг) на общую сумму семь тысяч четыреста шестьдесят три рубля 08 копеек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</si>
  <si>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</si>
  <si>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</si>
  <si>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</si>
  <si>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</si>
  <si>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</si>
  <si>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</si>
  <si>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</si>
  <si>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</si>
  <si>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</si>
  <si>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</si>
  <si>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</si>
  <si>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</si>
  <si>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</si>
  <si>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</si>
  <si>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</si>
  <si>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</si>
  <si>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Начислено всего 37458,11</t>
  </si>
  <si>
    <t>Непредвиденные работы 0 ч/ч</t>
  </si>
  <si>
    <t>Председатель совета дома_____________________________________________</t>
  </si>
  <si>
    <t>Перечень предлагаемых работ на 2021 год.</t>
  </si>
  <si>
    <t>по ж.д. ул.Молодогвардейцев, д.3</t>
  </si>
  <si>
    <t>Обработка входов хлорсодержащими растворами опрыскивание 1 раз в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</si>
</sst>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3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5" fillId="0" borderId="6" xfId="0" applyFont="1" applyBorder="1" applyAlignment="1">
      <alignment wrapText="1"/>
    </xf>
    <xf numFmtId="0" fontId="16" fillId="0" borderId="6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9" zoomScaleNormal="100" zoomScaleSheetLayoutView="100" workbookViewId="0">
      <selection activeCell="C54" sqref="C54"/>
    </sheetView>
  </sheetViews>
  <sheetFormatPr defaultColWidth="9.109375" defaultRowHeight="13.8" x14ac:dyDescent="0.25"/>
  <cols>
    <col min="1" max="1" width="33.441406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9" width="16.109375" style="2" customWidth="1"/>
    <col min="10" max="16384" width="9.109375" style="2"/>
  </cols>
  <sheetData>
    <row r="1" spans="1:5" ht="15.6" x14ac:dyDescent="0.25">
      <c r="A1" s="60" t="s">
        <v>11</v>
      </c>
      <c r="B1" s="60"/>
      <c r="C1" s="60"/>
      <c r="D1" s="60"/>
      <c r="E1" s="60"/>
    </row>
    <row r="2" spans="1:5" ht="30" customHeight="1" x14ac:dyDescent="0.3">
      <c r="A2" s="61" t="s">
        <v>12</v>
      </c>
      <c r="B2" s="62"/>
      <c r="C2" s="62"/>
      <c r="D2" s="62"/>
      <c r="E2" s="62"/>
    </row>
    <row r="3" spans="1:5" ht="15.6" x14ac:dyDescent="0.3">
      <c r="A3" s="61" t="s">
        <v>47</v>
      </c>
      <c r="B3" s="61"/>
      <c r="C3" s="61"/>
      <c r="D3" s="61"/>
      <c r="E3" s="61"/>
    </row>
    <row r="4" spans="1:5" s="1" customFormat="1" ht="15.6" x14ac:dyDescent="0.3">
      <c r="A4" s="22" t="s">
        <v>13</v>
      </c>
      <c r="B4" s="26"/>
      <c r="C4" s="26"/>
      <c r="D4" s="63" t="s">
        <v>48</v>
      </c>
      <c r="E4" s="63"/>
    </row>
    <row r="5" spans="1:5" x14ac:dyDescent="0.25">
      <c r="A5" s="24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59" t="s">
        <v>26</v>
      </c>
      <c r="B7" s="59"/>
      <c r="C7" s="59"/>
      <c r="D7" s="59"/>
      <c r="E7" s="59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64" t="s">
        <v>27</v>
      </c>
      <c r="B9" s="64"/>
      <c r="C9" s="64"/>
      <c r="D9" s="64"/>
      <c r="E9" s="64"/>
    </row>
    <row r="10" spans="1:5" ht="31.5" customHeight="1" x14ac:dyDescent="0.25">
      <c r="A10" s="67" t="s">
        <v>14</v>
      </c>
      <c r="B10" s="68"/>
      <c r="C10" s="68"/>
      <c r="D10" s="68"/>
      <c r="E10" s="68"/>
    </row>
    <row r="11" spans="1:5" ht="30.75" customHeight="1" x14ac:dyDescent="0.25">
      <c r="A11" s="64" t="s">
        <v>28</v>
      </c>
      <c r="B11" s="64"/>
      <c r="C11" s="64"/>
      <c r="D11" s="64"/>
      <c r="E11" s="64"/>
    </row>
    <row r="12" spans="1:5" x14ac:dyDescent="0.25">
      <c r="A12" s="66" t="s">
        <v>15</v>
      </c>
      <c r="B12" s="69"/>
      <c r="C12" s="69"/>
      <c r="D12" s="69"/>
      <c r="E12" s="69"/>
    </row>
    <row r="13" spans="1:5" x14ac:dyDescent="0.25">
      <c r="A13" s="64" t="s">
        <v>22</v>
      </c>
      <c r="B13" s="64"/>
      <c r="C13" s="64"/>
      <c r="D13" s="64"/>
      <c r="E13" s="64"/>
    </row>
    <row r="14" spans="1:5" x14ac:dyDescent="0.25">
      <c r="A14" s="66" t="s">
        <v>2</v>
      </c>
      <c r="B14" s="69"/>
      <c r="C14" s="69"/>
      <c r="D14" s="69"/>
      <c r="E14" s="69"/>
    </row>
    <row r="15" spans="1:5" x14ac:dyDescent="0.25">
      <c r="A15" s="64" t="s">
        <v>23</v>
      </c>
      <c r="B15" s="64"/>
      <c r="C15" s="64"/>
      <c r="D15" s="64"/>
      <c r="E15" s="64"/>
    </row>
    <row r="16" spans="1:5" x14ac:dyDescent="0.25">
      <c r="A16" s="66" t="s">
        <v>16</v>
      </c>
      <c r="B16" s="69"/>
      <c r="C16" s="69"/>
      <c r="D16" s="69"/>
      <c r="E16" s="69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3.75" customHeight="1" x14ac:dyDescent="0.25">
      <c r="A18" s="64" t="s">
        <v>29</v>
      </c>
      <c r="B18" s="64"/>
      <c r="C18" s="64"/>
      <c r="D18" s="64"/>
      <c r="E18" s="64"/>
    </row>
    <row r="19" spans="1:8" ht="31.5" customHeight="1" x14ac:dyDescent="0.25">
      <c r="A19" s="65" t="s">
        <v>30</v>
      </c>
      <c r="B19" s="65"/>
      <c r="C19" s="65"/>
      <c r="D19" s="65"/>
      <c r="E19" s="65"/>
    </row>
    <row r="20" spans="1:8" x14ac:dyDescent="0.25">
      <c r="A20" s="65"/>
      <c r="B20" s="65"/>
      <c r="C20" s="65"/>
      <c r="D20" s="65"/>
      <c r="E20" s="65"/>
      <c r="F20" s="2">
        <v>240.1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1" t="s">
        <v>46</v>
      </c>
      <c r="B22" s="9" t="s">
        <v>44</v>
      </c>
      <c r="C22" s="3" t="s">
        <v>4</v>
      </c>
      <c r="D22" s="3">
        <f>5.97</f>
        <v>5.97</v>
      </c>
      <c r="E22" s="8">
        <f>D22*F20*G20</f>
        <v>4300.1909999999998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D23*F20*3</f>
        <v>2376.9899999999998</v>
      </c>
    </row>
    <row r="24" spans="1:8" s="14" customFormat="1" x14ac:dyDescent="0.25">
      <c r="A24" s="7" t="s">
        <v>33</v>
      </c>
      <c r="B24" s="9" t="s">
        <v>34</v>
      </c>
      <c r="C24" s="3" t="s">
        <v>35</v>
      </c>
      <c r="D24" s="3"/>
      <c r="E24" s="8">
        <v>0</v>
      </c>
    </row>
    <row r="25" spans="1:8" s="14" customFormat="1" ht="41.4" x14ac:dyDescent="0.25">
      <c r="A25" s="7" t="s">
        <v>49</v>
      </c>
      <c r="B25" s="30" t="s">
        <v>50</v>
      </c>
      <c r="C25" s="3" t="s">
        <v>4</v>
      </c>
      <c r="D25" s="3">
        <v>0</v>
      </c>
      <c r="E25" s="8">
        <v>98.55</v>
      </c>
    </row>
    <row r="26" spans="1:8" x14ac:dyDescent="0.25">
      <c r="A26" s="10" t="s">
        <v>25</v>
      </c>
      <c r="B26" s="11"/>
      <c r="C26" s="12"/>
      <c r="D26" s="12"/>
      <c r="E26" s="13">
        <f>SUM(E22:E25)</f>
        <v>6775.7309999999998</v>
      </c>
    </row>
    <row r="27" spans="1:8" ht="31.5" customHeight="1" x14ac:dyDescent="0.25"/>
    <row r="28" spans="1:8" ht="28.2" customHeight="1" x14ac:dyDescent="0.25">
      <c r="A28" s="71" t="s">
        <v>51</v>
      </c>
      <c r="B28" s="71"/>
      <c r="C28" s="71"/>
      <c r="D28" s="71"/>
      <c r="E28" s="71"/>
    </row>
    <row r="29" spans="1:8" x14ac:dyDescent="0.25">
      <c r="A29" s="64" t="s">
        <v>21</v>
      </c>
      <c r="B29" s="64"/>
      <c r="C29" s="64"/>
      <c r="D29" s="64"/>
      <c r="E29" s="64"/>
      <c r="F29" s="14"/>
      <c r="G29" s="14"/>
      <c r="H29" s="15"/>
    </row>
    <row r="30" spans="1:8" ht="29.25" customHeight="1" x14ac:dyDescent="0.25">
      <c r="A30" s="64" t="s">
        <v>20</v>
      </c>
      <c r="B30" s="64"/>
      <c r="C30" s="64"/>
      <c r="D30" s="64"/>
      <c r="E30" s="64"/>
    </row>
    <row r="31" spans="1:8" x14ac:dyDescent="0.25">
      <c r="A31" s="64" t="s">
        <v>36</v>
      </c>
      <c r="B31" s="64"/>
      <c r="C31" s="64"/>
      <c r="D31" s="64"/>
      <c r="E31" s="64"/>
    </row>
    <row r="32" spans="1:8" x14ac:dyDescent="0.25">
      <c r="A32" s="64" t="s">
        <v>18</v>
      </c>
      <c r="B32" s="64"/>
      <c r="C32" s="64"/>
      <c r="D32" s="64"/>
      <c r="E32" s="64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73" t="s">
        <v>31</v>
      </c>
      <c r="B35" s="73"/>
      <c r="C35" s="73"/>
      <c r="D35" s="73"/>
      <c r="E35" s="5"/>
    </row>
    <row r="36" spans="1:5" x14ac:dyDescent="0.25">
      <c r="B36" s="70" t="s">
        <v>19</v>
      </c>
      <c r="C36" s="70"/>
      <c r="D36" s="70"/>
      <c r="E36" s="6" t="s">
        <v>6</v>
      </c>
    </row>
    <row r="37" spans="1:5" x14ac:dyDescent="0.25">
      <c r="A37" s="23"/>
      <c r="B37" s="23"/>
      <c r="C37" s="23"/>
      <c r="D37" s="23"/>
      <c r="E37" s="23"/>
    </row>
    <row r="38" spans="1:5" x14ac:dyDescent="0.25">
      <c r="A38" s="74" t="s">
        <v>32</v>
      </c>
      <c r="B38" s="74"/>
      <c r="C38" s="74"/>
      <c r="D38" s="74"/>
      <c r="E38" s="5"/>
    </row>
    <row r="39" spans="1:5" x14ac:dyDescent="0.25">
      <c r="B39" s="70" t="s">
        <v>19</v>
      </c>
      <c r="C39" s="70"/>
      <c r="D39" s="70"/>
      <c r="E39" s="6" t="s">
        <v>6</v>
      </c>
    </row>
    <row r="42" spans="1:5" x14ac:dyDescent="0.25">
      <c r="A42" s="2" t="s">
        <v>38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6">
        <v>38840.19</v>
      </c>
    </row>
    <row r="45" spans="1:5" x14ac:dyDescent="0.25">
      <c r="A45" s="19" t="s">
        <v>45</v>
      </c>
      <c r="B45" s="17"/>
    </row>
    <row r="46" spans="1:5" x14ac:dyDescent="0.25">
      <c r="A46" s="2" t="s">
        <v>39</v>
      </c>
      <c r="B46" s="17">
        <v>9368.92</v>
      </c>
    </row>
    <row r="47" spans="1:5" ht="27.6" x14ac:dyDescent="0.25">
      <c r="A47" s="25" t="s">
        <v>40</v>
      </c>
      <c r="B47" s="17">
        <f>E26</f>
        <v>6775.7309999999998</v>
      </c>
    </row>
    <row r="48" spans="1:5" x14ac:dyDescent="0.25">
      <c r="A48" s="18" t="s">
        <v>42</v>
      </c>
      <c r="B48" s="20">
        <f>B44+B46-B47</f>
        <v>41433.379000000001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2" zoomScaleNormal="100" zoomScaleSheetLayoutView="100" workbookViewId="0">
      <selection activeCell="A28" sqref="A28:E28"/>
    </sheetView>
  </sheetViews>
  <sheetFormatPr defaultColWidth="9.109375" defaultRowHeight="13.8" x14ac:dyDescent="0.25"/>
  <cols>
    <col min="1" max="1" width="33.441406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9" width="16.109375" style="2" customWidth="1"/>
    <col min="10" max="16384" width="9.109375" style="2"/>
  </cols>
  <sheetData>
    <row r="1" spans="1:5" ht="15.6" x14ac:dyDescent="0.25">
      <c r="A1" s="60" t="s">
        <v>11</v>
      </c>
      <c r="B1" s="60"/>
      <c r="C1" s="60"/>
      <c r="D1" s="60"/>
      <c r="E1" s="60"/>
    </row>
    <row r="2" spans="1:5" ht="30" customHeight="1" x14ac:dyDescent="0.3">
      <c r="A2" s="61" t="s">
        <v>12</v>
      </c>
      <c r="B2" s="62"/>
      <c r="C2" s="62"/>
      <c r="D2" s="62"/>
      <c r="E2" s="62"/>
    </row>
    <row r="3" spans="1:5" x14ac:dyDescent="0.25">
      <c r="A3" s="75" t="s">
        <v>52</v>
      </c>
      <c r="B3" s="75"/>
      <c r="C3" s="75"/>
      <c r="D3" s="75"/>
      <c r="E3" s="75"/>
    </row>
    <row r="4" spans="1:5" s="1" customFormat="1" ht="15.6" x14ac:dyDescent="0.3">
      <c r="A4" s="34" t="s">
        <v>13</v>
      </c>
      <c r="B4" s="4"/>
      <c r="C4" s="4"/>
      <c r="D4" s="4"/>
      <c r="E4" s="35" t="s">
        <v>53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59" t="s">
        <v>26</v>
      </c>
      <c r="B7" s="59"/>
      <c r="C7" s="59"/>
      <c r="D7" s="59"/>
      <c r="E7" s="59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64" t="s">
        <v>27</v>
      </c>
      <c r="B9" s="64"/>
      <c r="C9" s="64"/>
      <c r="D9" s="64"/>
      <c r="E9" s="64"/>
    </row>
    <row r="10" spans="1:5" ht="31.5" customHeight="1" x14ac:dyDescent="0.25">
      <c r="A10" s="67" t="s">
        <v>14</v>
      </c>
      <c r="B10" s="68"/>
      <c r="C10" s="68"/>
      <c r="D10" s="68"/>
      <c r="E10" s="68"/>
    </row>
    <row r="11" spans="1:5" ht="30.75" customHeight="1" x14ac:dyDescent="0.25">
      <c r="A11" s="64" t="s">
        <v>28</v>
      </c>
      <c r="B11" s="64"/>
      <c r="C11" s="64"/>
      <c r="D11" s="64"/>
      <c r="E11" s="64"/>
    </row>
    <row r="12" spans="1:5" x14ac:dyDescent="0.25">
      <c r="A12" s="66" t="s">
        <v>15</v>
      </c>
      <c r="B12" s="69"/>
      <c r="C12" s="69"/>
      <c r="D12" s="69"/>
      <c r="E12" s="69"/>
    </row>
    <row r="13" spans="1:5" x14ac:dyDescent="0.25">
      <c r="A13" s="64" t="s">
        <v>22</v>
      </c>
      <c r="B13" s="64"/>
      <c r="C13" s="64"/>
      <c r="D13" s="64"/>
      <c r="E13" s="64"/>
    </row>
    <row r="14" spans="1:5" x14ac:dyDescent="0.25">
      <c r="A14" s="66" t="s">
        <v>2</v>
      </c>
      <c r="B14" s="69"/>
      <c r="C14" s="69"/>
      <c r="D14" s="69"/>
      <c r="E14" s="69"/>
    </row>
    <row r="15" spans="1:5" x14ac:dyDescent="0.25">
      <c r="A15" s="64" t="s">
        <v>23</v>
      </c>
      <c r="B15" s="64"/>
      <c r="C15" s="64"/>
      <c r="D15" s="64"/>
      <c r="E15" s="64"/>
    </row>
    <row r="16" spans="1:5" x14ac:dyDescent="0.25">
      <c r="A16" s="66" t="s">
        <v>16</v>
      </c>
      <c r="B16" s="69"/>
      <c r="C16" s="69"/>
      <c r="D16" s="69"/>
      <c r="E16" s="69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3.75" customHeight="1" x14ac:dyDescent="0.25">
      <c r="A18" s="64" t="s">
        <v>29</v>
      </c>
      <c r="B18" s="64"/>
      <c r="C18" s="64"/>
      <c r="D18" s="64"/>
      <c r="E18" s="64"/>
    </row>
    <row r="19" spans="1:8" ht="31.5" customHeight="1" x14ac:dyDescent="0.25">
      <c r="A19" s="65" t="s">
        <v>30</v>
      </c>
      <c r="B19" s="65"/>
      <c r="C19" s="65"/>
      <c r="D19" s="65"/>
      <c r="E19" s="65"/>
    </row>
    <row r="20" spans="1:8" x14ac:dyDescent="0.25">
      <c r="A20" s="65"/>
      <c r="B20" s="65"/>
      <c r="C20" s="65"/>
      <c r="D20" s="65"/>
      <c r="E20" s="65"/>
      <c r="F20" s="2">
        <v>240.1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1" t="s">
        <v>46</v>
      </c>
      <c r="B22" s="9" t="s">
        <v>44</v>
      </c>
      <c r="C22" s="3" t="s">
        <v>4</v>
      </c>
      <c r="D22" s="3">
        <f>5.97</f>
        <v>5.97</v>
      </c>
      <c r="E22" s="8">
        <f>D22*F20*G20</f>
        <v>4300.1909999999998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D23*F20*3</f>
        <v>2376.9899999999998</v>
      </c>
    </row>
    <row r="24" spans="1:8" s="14" customFormat="1" x14ac:dyDescent="0.25">
      <c r="A24" s="7" t="s">
        <v>33</v>
      </c>
      <c r="B24" s="9" t="s">
        <v>54</v>
      </c>
      <c r="C24" s="3" t="s">
        <v>35</v>
      </c>
      <c r="D24" s="3"/>
      <c r="E24" s="8">
        <v>0</v>
      </c>
    </row>
    <row r="25" spans="1:8" s="14" customFormat="1" ht="41.4" x14ac:dyDescent="0.25">
      <c r="A25" s="7" t="s">
        <v>55</v>
      </c>
      <c r="B25" s="9" t="s">
        <v>54</v>
      </c>
      <c r="C25" s="3" t="s">
        <v>4</v>
      </c>
      <c r="D25" s="3"/>
      <c r="E25" s="8">
        <f>151.52*3</f>
        <v>454.56000000000006</v>
      </c>
    </row>
    <row r="26" spans="1:8" x14ac:dyDescent="0.25">
      <c r="A26" s="10" t="s">
        <v>25</v>
      </c>
      <c r="B26" s="11"/>
      <c r="C26" s="12"/>
      <c r="D26" s="12"/>
      <c r="E26" s="13">
        <f>SUM(E22:E25)</f>
        <v>7131.741</v>
      </c>
    </row>
    <row r="27" spans="1:8" ht="31.5" customHeight="1" x14ac:dyDescent="0.25"/>
    <row r="28" spans="1:8" ht="28.2" customHeight="1" x14ac:dyDescent="0.25">
      <c r="A28" s="71" t="s">
        <v>56</v>
      </c>
      <c r="B28" s="71"/>
      <c r="C28" s="71"/>
      <c r="D28" s="71"/>
      <c r="E28" s="71"/>
    </row>
    <row r="29" spans="1:8" x14ac:dyDescent="0.25">
      <c r="A29" s="64" t="s">
        <v>21</v>
      </c>
      <c r="B29" s="64"/>
      <c r="C29" s="64"/>
      <c r="D29" s="64"/>
      <c r="E29" s="64"/>
      <c r="F29" s="14"/>
      <c r="G29" s="14"/>
      <c r="H29" s="15"/>
    </row>
    <row r="30" spans="1:8" ht="29.25" customHeight="1" x14ac:dyDescent="0.25">
      <c r="A30" s="64" t="s">
        <v>20</v>
      </c>
      <c r="B30" s="64"/>
      <c r="C30" s="64"/>
      <c r="D30" s="64"/>
      <c r="E30" s="64"/>
    </row>
    <row r="31" spans="1:8" x14ac:dyDescent="0.25">
      <c r="A31" s="64" t="s">
        <v>36</v>
      </c>
      <c r="B31" s="64"/>
      <c r="C31" s="64"/>
      <c r="D31" s="64"/>
      <c r="E31" s="64"/>
    </row>
    <row r="32" spans="1:8" x14ac:dyDescent="0.25">
      <c r="A32" s="64" t="s">
        <v>18</v>
      </c>
      <c r="B32" s="64"/>
      <c r="C32" s="64"/>
      <c r="D32" s="64"/>
      <c r="E32" s="64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73" t="s">
        <v>31</v>
      </c>
      <c r="B35" s="73"/>
      <c r="C35" s="73"/>
      <c r="D35" s="73"/>
      <c r="E35" s="5"/>
    </row>
    <row r="36" spans="1:5" x14ac:dyDescent="0.25">
      <c r="B36" s="70" t="s">
        <v>19</v>
      </c>
      <c r="C36" s="70"/>
      <c r="D36" s="70"/>
      <c r="E36" s="6" t="s">
        <v>6</v>
      </c>
    </row>
    <row r="37" spans="1:5" x14ac:dyDescent="0.25">
      <c r="A37" s="27"/>
      <c r="B37" s="27"/>
      <c r="C37" s="27"/>
      <c r="D37" s="27"/>
      <c r="E37" s="27"/>
    </row>
    <row r="38" spans="1:5" x14ac:dyDescent="0.25">
      <c r="A38" s="74" t="s">
        <v>32</v>
      </c>
      <c r="B38" s="74"/>
      <c r="C38" s="74"/>
      <c r="D38" s="74"/>
      <c r="E38" s="5"/>
    </row>
    <row r="39" spans="1:5" x14ac:dyDescent="0.25">
      <c r="B39" s="70" t="s">
        <v>19</v>
      </c>
      <c r="C39" s="70"/>
      <c r="D39" s="70"/>
      <c r="E39" s="6" t="s">
        <v>6</v>
      </c>
    </row>
    <row r="42" spans="1:5" x14ac:dyDescent="0.25">
      <c r="A42" s="2" t="s">
        <v>38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6">
        <f>'1кв'!B48</f>
        <v>41433.379000000001</v>
      </c>
    </row>
    <row r="45" spans="1:5" x14ac:dyDescent="0.25">
      <c r="A45" s="19" t="s">
        <v>57</v>
      </c>
      <c r="B45" s="17"/>
    </row>
    <row r="46" spans="1:5" x14ac:dyDescent="0.25">
      <c r="A46" s="2" t="s">
        <v>39</v>
      </c>
      <c r="B46" s="17">
        <v>9363.9</v>
      </c>
    </row>
    <row r="47" spans="1:5" ht="27.6" x14ac:dyDescent="0.25">
      <c r="A47" s="29" t="s">
        <v>40</v>
      </c>
      <c r="B47" s="17">
        <f>E26</f>
        <v>7131.741</v>
      </c>
    </row>
    <row r="48" spans="1:5" x14ac:dyDescent="0.25">
      <c r="A48" s="18" t="s">
        <v>42</v>
      </c>
      <c r="B48" s="20">
        <f>B44+B46-B47</f>
        <v>43665.538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8" zoomScaleNormal="100" zoomScaleSheetLayoutView="100" workbookViewId="0">
      <selection activeCell="E45" sqref="E45"/>
    </sheetView>
  </sheetViews>
  <sheetFormatPr defaultColWidth="9.109375" defaultRowHeight="13.8" x14ac:dyDescent="0.25"/>
  <cols>
    <col min="1" max="1" width="33.441406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9" width="16.109375" style="2" customWidth="1"/>
    <col min="10" max="16384" width="9.109375" style="2"/>
  </cols>
  <sheetData>
    <row r="1" spans="1:5" ht="15.6" x14ac:dyDescent="0.25">
      <c r="A1" s="60" t="s">
        <v>11</v>
      </c>
      <c r="B1" s="60"/>
      <c r="C1" s="60"/>
      <c r="D1" s="60"/>
      <c r="E1" s="60"/>
    </row>
    <row r="2" spans="1:5" ht="30" customHeight="1" x14ac:dyDescent="0.3">
      <c r="A2" s="61" t="s">
        <v>12</v>
      </c>
      <c r="B2" s="62"/>
      <c r="C2" s="62"/>
      <c r="D2" s="62"/>
      <c r="E2" s="62"/>
    </row>
    <row r="3" spans="1:5" x14ac:dyDescent="0.25">
      <c r="A3" s="75" t="s">
        <v>58</v>
      </c>
      <c r="B3" s="75"/>
      <c r="C3" s="75"/>
      <c r="D3" s="75"/>
      <c r="E3" s="75"/>
    </row>
    <row r="4" spans="1:5" s="1" customFormat="1" ht="15.6" x14ac:dyDescent="0.3">
      <c r="A4" s="34" t="s">
        <v>13</v>
      </c>
      <c r="B4" s="4"/>
      <c r="C4" s="4"/>
      <c r="D4" s="4"/>
      <c r="E4" s="35" t="s">
        <v>59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59" t="s">
        <v>26</v>
      </c>
      <c r="B7" s="59"/>
      <c r="C7" s="59"/>
      <c r="D7" s="59"/>
      <c r="E7" s="59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64" t="s">
        <v>27</v>
      </c>
      <c r="B9" s="64"/>
      <c r="C9" s="64"/>
      <c r="D9" s="64"/>
      <c r="E9" s="64"/>
    </row>
    <row r="10" spans="1:5" ht="31.5" customHeight="1" x14ac:dyDescent="0.25">
      <c r="A10" s="67" t="s">
        <v>14</v>
      </c>
      <c r="B10" s="68"/>
      <c r="C10" s="68"/>
      <c r="D10" s="68"/>
      <c r="E10" s="68"/>
    </row>
    <row r="11" spans="1:5" ht="30.75" customHeight="1" x14ac:dyDescent="0.25">
      <c r="A11" s="64" t="s">
        <v>28</v>
      </c>
      <c r="B11" s="64"/>
      <c r="C11" s="64"/>
      <c r="D11" s="64"/>
      <c r="E11" s="64"/>
    </row>
    <row r="12" spans="1:5" x14ac:dyDescent="0.25">
      <c r="A12" s="66" t="s">
        <v>15</v>
      </c>
      <c r="B12" s="69"/>
      <c r="C12" s="69"/>
      <c r="D12" s="69"/>
      <c r="E12" s="69"/>
    </row>
    <row r="13" spans="1:5" x14ac:dyDescent="0.25">
      <c r="A13" s="64" t="s">
        <v>22</v>
      </c>
      <c r="B13" s="64"/>
      <c r="C13" s="64"/>
      <c r="D13" s="64"/>
      <c r="E13" s="64"/>
    </row>
    <row r="14" spans="1:5" x14ac:dyDescent="0.25">
      <c r="A14" s="66" t="s">
        <v>2</v>
      </c>
      <c r="B14" s="69"/>
      <c r="C14" s="69"/>
      <c r="D14" s="69"/>
      <c r="E14" s="69"/>
    </row>
    <row r="15" spans="1:5" x14ac:dyDescent="0.25">
      <c r="A15" s="64" t="s">
        <v>23</v>
      </c>
      <c r="B15" s="64"/>
      <c r="C15" s="64"/>
      <c r="D15" s="64"/>
      <c r="E15" s="64"/>
    </row>
    <row r="16" spans="1:5" x14ac:dyDescent="0.25">
      <c r="A16" s="66" t="s">
        <v>16</v>
      </c>
      <c r="B16" s="69"/>
      <c r="C16" s="69"/>
      <c r="D16" s="69"/>
      <c r="E16" s="69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3.75" customHeight="1" x14ac:dyDescent="0.25">
      <c r="A18" s="64" t="s">
        <v>29</v>
      </c>
      <c r="B18" s="64"/>
      <c r="C18" s="64"/>
      <c r="D18" s="64"/>
      <c r="E18" s="64"/>
    </row>
    <row r="19" spans="1:8" ht="31.5" customHeight="1" x14ac:dyDescent="0.25">
      <c r="A19" s="65" t="s">
        <v>30</v>
      </c>
      <c r="B19" s="65"/>
      <c r="C19" s="65"/>
      <c r="D19" s="65"/>
      <c r="E19" s="65"/>
    </row>
    <row r="20" spans="1:8" x14ac:dyDescent="0.25">
      <c r="A20" s="65"/>
      <c r="B20" s="65"/>
      <c r="C20" s="65"/>
      <c r="D20" s="65"/>
      <c r="E20" s="65"/>
      <c r="F20" s="2">
        <v>240.1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1" t="s">
        <v>46</v>
      </c>
      <c r="B22" s="9" t="s">
        <v>44</v>
      </c>
      <c r="C22" s="3" t="s">
        <v>4</v>
      </c>
      <c r="D22" s="3">
        <v>6.3</v>
      </c>
      <c r="E22" s="8">
        <f>D22*F20*G20</f>
        <v>4537.8899999999994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D23*F20*3</f>
        <v>2470.6289999999999</v>
      </c>
    </row>
    <row r="24" spans="1:8" s="14" customFormat="1" x14ac:dyDescent="0.25">
      <c r="A24" s="7" t="s">
        <v>33</v>
      </c>
      <c r="B24" s="9" t="s">
        <v>60</v>
      </c>
      <c r="C24" s="3" t="s">
        <v>35</v>
      </c>
      <c r="D24" s="3"/>
      <c r="E24" s="8">
        <v>0</v>
      </c>
    </row>
    <row r="25" spans="1:8" s="14" customFormat="1" ht="41.4" x14ac:dyDescent="0.25">
      <c r="A25" s="7" t="s">
        <v>55</v>
      </c>
      <c r="B25" s="9" t="s">
        <v>60</v>
      </c>
      <c r="C25" s="3" t="s">
        <v>4</v>
      </c>
      <c r="D25" s="3"/>
      <c r="E25" s="8">
        <f>151.52*3</f>
        <v>454.56000000000006</v>
      </c>
    </row>
    <row r="26" spans="1:8" x14ac:dyDescent="0.25">
      <c r="A26" s="10" t="s">
        <v>25</v>
      </c>
      <c r="B26" s="11"/>
      <c r="C26" s="12"/>
      <c r="D26" s="12"/>
      <c r="E26" s="13">
        <f>SUM(E22:E25)</f>
        <v>7463.0789999999997</v>
      </c>
    </row>
    <row r="27" spans="1:8" ht="31.5" customHeight="1" x14ac:dyDescent="0.25"/>
    <row r="28" spans="1:8" ht="28.2" customHeight="1" x14ac:dyDescent="0.25">
      <c r="A28" s="71" t="s">
        <v>61</v>
      </c>
      <c r="B28" s="71"/>
      <c r="C28" s="71"/>
      <c r="D28" s="71"/>
      <c r="E28" s="71"/>
    </row>
    <row r="29" spans="1:8" x14ac:dyDescent="0.25">
      <c r="A29" s="64" t="s">
        <v>21</v>
      </c>
      <c r="B29" s="64"/>
      <c r="C29" s="64"/>
      <c r="D29" s="64"/>
      <c r="E29" s="64"/>
      <c r="F29" s="14"/>
      <c r="G29" s="14"/>
      <c r="H29" s="15"/>
    </row>
    <row r="30" spans="1:8" ht="18" customHeight="1" x14ac:dyDescent="0.25">
      <c r="A30" s="64" t="s">
        <v>20</v>
      </c>
      <c r="B30" s="64"/>
      <c r="C30" s="64"/>
      <c r="D30" s="64"/>
      <c r="E30" s="64"/>
    </row>
    <row r="31" spans="1:8" x14ac:dyDescent="0.25">
      <c r="A31" s="64" t="s">
        <v>36</v>
      </c>
      <c r="B31" s="64"/>
      <c r="C31" s="64"/>
      <c r="D31" s="64"/>
      <c r="E31" s="64"/>
    </row>
    <row r="32" spans="1:8" x14ac:dyDescent="0.25">
      <c r="A32" s="64" t="s">
        <v>18</v>
      </c>
      <c r="B32" s="64"/>
      <c r="C32" s="64"/>
      <c r="D32" s="64"/>
      <c r="E32" s="64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73" t="s">
        <v>31</v>
      </c>
      <c r="B35" s="73"/>
      <c r="C35" s="73"/>
      <c r="D35" s="73"/>
      <c r="E35" s="5"/>
    </row>
    <row r="36" spans="1:5" x14ac:dyDescent="0.25">
      <c r="B36" s="70" t="s">
        <v>19</v>
      </c>
      <c r="C36" s="70"/>
      <c r="D36" s="70"/>
      <c r="E36" s="6" t="s">
        <v>6</v>
      </c>
    </row>
    <row r="37" spans="1:5" x14ac:dyDescent="0.25">
      <c r="A37" s="32"/>
      <c r="B37" s="32"/>
      <c r="C37" s="32"/>
      <c r="D37" s="32"/>
      <c r="E37" s="32"/>
    </row>
    <row r="38" spans="1:5" x14ac:dyDescent="0.25">
      <c r="A38" s="74" t="s">
        <v>32</v>
      </c>
      <c r="B38" s="74"/>
      <c r="C38" s="74"/>
      <c r="D38" s="74"/>
      <c r="E38" s="5"/>
    </row>
    <row r="39" spans="1:5" x14ac:dyDescent="0.25">
      <c r="B39" s="70" t="s">
        <v>19</v>
      </c>
      <c r="C39" s="70"/>
      <c r="D39" s="70"/>
      <c r="E39" s="6" t="s">
        <v>6</v>
      </c>
    </row>
    <row r="42" spans="1:5" x14ac:dyDescent="0.25">
      <c r="A42" s="2" t="s">
        <v>38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6">
        <f>'2кв'!B48</f>
        <v>43665.538</v>
      </c>
    </row>
    <row r="45" spans="1:5" x14ac:dyDescent="0.25">
      <c r="A45" s="19" t="s">
        <v>57</v>
      </c>
      <c r="B45" s="17"/>
    </row>
    <row r="46" spans="1:5" x14ac:dyDescent="0.25">
      <c r="A46" s="2" t="s">
        <v>39</v>
      </c>
      <c r="B46" s="17">
        <v>8593</v>
      </c>
    </row>
    <row r="47" spans="1:5" ht="27.6" x14ac:dyDescent="0.25">
      <c r="A47" s="31" t="s">
        <v>40</v>
      </c>
      <c r="B47" s="17">
        <f>E26</f>
        <v>7463.0789999999997</v>
      </c>
    </row>
    <row r="48" spans="1:5" x14ac:dyDescent="0.25">
      <c r="A48" s="18" t="s">
        <v>42</v>
      </c>
      <c r="B48" s="20">
        <f>B44+B46-B47</f>
        <v>44795.459000000003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3.4414062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9" width="16.109375" style="2" customWidth="1"/>
    <col min="10" max="16384" width="9.109375" style="2"/>
  </cols>
  <sheetData>
    <row r="1" spans="1:5" ht="15.6" x14ac:dyDescent="0.25">
      <c r="A1" s="60" t="s">
        <v>11</v>
      </c>
      <c r="B1" s="60"/>
      <c r="C1" s="60"/>
      <c r="D1" s="60"/>
      <c r="E1" s="60"/>
    </row>
    <row r="2" spans="1:5" ht="30" customHeight="1" x14ac:dyDescent="0.3">
      <c r="A2" s="61" t="s">
        <v>12</v>
      </c>
      <c r="B2" s="62"/>
      <c r="C2" s="62"/>
      <c r="D2" s="62"/>
      <c r="E2" s="62"/>
    </row>
    <row r="3" spans="1:5" x14ac:dyDescent="0.25">
      <c r="A3" s="75" t="s">
        <v>62</v>
      </c>
      <c r="B3" s="75"/>
      <c r="C3" s="75"/>
      <c r="D3" s="75"/>
      <c r="E3" s="75"/>
    </row>
    <row r="4" spans="1:5" s="1" customFormat="1" ht="15.6" x14ac:dyDescent="0.3">
      <c r="A4" s="22" t="s">
        <v>13</v>
      </c>
      <c r="B4" s="26"/>
      <c r="C4" s="26"/>
      <c r="D4" s="63" t="s">
        <v>63</v>
      </c>
      <c r="E4" s="63"/>
    </row>
    <row r="5" spans="1:5" x14ac:dyDescent="0.25">
      <c r="A5" s="38"/>
      <c r="B5" s="4"/>
      <c r="C5" s="4"/>
      <c r="D5" s="4"/>
      <c r="E5" s="4"/>
    </row>
    <row r="6" spans="1:5" x14ac:dyDescent="0.25">
      <c r="A6" s="64" t="s">
        <v>0</v>
      </c>
      <c r="B6" s="64"/>
      <c r="C6" s="64"/>
      <c r="D6" s="64"/>
      <c r="E6" s="64"/>
    </row>
    <row r="7" spans="1:5" x14ac:dyDescent="0.25">
      <c r="A7" s="59" t="s">
        <v>26</v>
      </c>
      <c r="B7" s="59"/>
      <c r="C7" s="59"/>
      <c r="D7" s="59"/>
      <c r="E7" s="59"/>
    </row>
    <row r="8" spans="1:5" x14ac:dyDescent="0.25">
      <c r="A8" s="66" t="s">
        <v>1</v>
      </c>
      <c r="B8" s="66"/>
      <c r="C8" s="66"/>
      <c r="D8" s="66"/>
      <c r="E8" s="66"/>
    </row>
    <row r="9" spans="1:5" x14ac:dyDescent="0.25">
      <c r="A9" s="64" t="s">
        <v>27</v>
      </c>
      <c r="B9" s="64"/>
      <c r="C9" s="64"/>
      <c r="D9" s="64"/>
      <c r="E9" s="64"/>
    </row>
    <row r="10" spans="1:5" ht="31.5" customHeight="1" x14ac:dyDescent="0.25">
      <c r="A10" s="67" t="s">
        <v>14</v>
      </c>
      <c r="B10" s="68"/>
      <c r="C10" s="68"/>
      <c r="D10" s="68"/>
      <c r="E10" s="68"/>
    </row>
    <row r="11" spans="1:5" ht="30.75" customHeight="1" x14ac:dyDescent="0.25">
      <c r="A11" s="64" t="s">
        <v>28</v>
      </c>
      <c r="B11" s="64"/>
      <c r="C11" s="64"/>
      <c r="D11" s="64"/>
      <c r="E11" s="64"/>
    </row>
    <row r="12" spans="1:5" x14ac:dyDescent="0.25">
      <c r="A12" s="66" t="s">
        <v>15</v>
      </c>
      <c r="B12" s="69"/>
      <c r="C12" s="69"/>
      <c r="D12" s="69"/>
      <c r="E12" s="69"/>
    </row>
    <row r="13" spans="1:5" x14ac:dyDescent="0.25">
      <c r="A13" s="64" t="s">
        <v>22</v>
      </c>
      <c r="B13" s="64"/>
      <c r="C13" s="64"/>
      <c r="D13" s="64"/>
      <c r="E13" s="64"/>
    </row>
    <row r="14" spans="1:5" x14ac:dyDescent="0.25">
      <c r="A14" s="66" t="s">
        <v>2</v>
      </c>
      <c r="B14" s="69"/>
      <c r="C14" s="69"/>
      <c r="D14" s="69"/>
      <c r="E14" s="69"/>
    </row>
    <row r="15" spans="1:5" x14ac:dyDescent="0.25">
      <c r="A15" s="64" t="s">
        <v>23</v>
      </c>
      <c r="B15" s="64"/>
      <c r="C15" s="64"/>
      <c r="D15" s="64"/>
      <c r="E15" s="64"/>
    </row>
    <row r="16" spans="1:5" x14ac:dyDescent="0.25">
      <c r="A16" s="66" t="s">
        <v>16</v>
      </c>
      <c r="B16" s="69"/>
      <c r="C16" s="69"/>
      <c r="D16" s="69"/>
      <c r="E16" s="69"/>
    </row>
    <row r="17" spans="1:8" ht="30.75" customHeight="1" x14ac:dyDescent="0.25">
      <c r="A17" s="64" t="s">
        <v>17</v>
      </c>
      <c r="B17" s="64"/>
      <c r="C17" s="64"/>
      <c r="D17" s="64"/>
      <c r="E17" s="64"/>
    </row>
    <row r="18" spans="1:8" ht="63.75" customHeight="1" x14ac:dyDescent="0.25">
      <c r="A18" s="64" t="s">
        <v>29</v>
      </c>
      <c r="B18" s="64"/>
      <c r="C18" s="64"/>
      <c r="D18" s="64"/>
      <c r="E18" s="64"/>
    </row>
    <row r="19" spans="1:8" ht="31.5" customHeight="1" x14ac:dyDescent="0.25">
      <c r="A19" s="65" t="s">
        <v>30</v>
      </c>
      <c r="B19" s="65"/>
      <c r="C19" s="65"/>
      <c r="D19" s="65"/>
      <c r="E19" s="65"/>
    </row>
    <row r="20" spans="1:8" x14ac:dyDescent="0.25">
      <c r="A20" s="65"/>
      <c r="B20" s="65"/>
      <c r="C20" s="65"/>
      <c r="D20" s="65"/>
      <c r="E20" s="65"/>
      <c r="F20" s="2">
        <v>240.1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1" t="s">
        <v>46</v>
      </c>
      <c r="B22" s="9" t="s">
        <v>44</v>
      </c>
      <c r="C22" s="3" t="s">
        <v>4</v>
      </c>
      <c r="D22" s="3">
        <v>6.3</v>
      </c>
      <c r="E22" s="8">
        <f>D22*F20*G20</f>
        <v>4537.8899999999994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D23*F20*3</f>
        <v>2470.6289999999999</v>
      </c>
    </row>
    <row r="24" spans="1:8" s="14" customFormat="1" x14ac:dyDescent="0.25">
      <c r="A24" s="7" t="s">
        <v>33</v>
      </c>
      <c r="B24" s="9" t="s">
        <v>64</v>
      </c>
      <c r="C24" s="3" t="s">
        <v>35</v>
      </c>
      <c r="D24" s="3"/>
      <c r="E24" s="8">
        <v>0</v>
      </c>
    </row>
    <row r="25" spans="1:8" s="14" customFormat="1" ht="41.4" x14ac:dyDescent="0.25">
      <c r="A25" s="7" t="s">
        <v>55</v>
      </c>
      <c r="B25" s="9" t="s">
        <v>64</v>
      </c>
      <c r="C25" s="3" t="s">
        <v>4</v>
      </c>
      <c r="D25" s="3"/>
      <c r="E25" s="8">
        <f>151.52*3</f>
        <v>454.56000000000006</v>
      </c>
    </row>
    <row r="26" spans="1:8" x14ac:dyDescent="0.25">
      <c r="A26" s="10" t="s">
        <v>25</v>
      </c>
      <c r="B26" s="11"/>
      <c r="C26" s="12"/>
      <c r="D26" s="12"/>
      <c r="E26" s="13">
        <f>SUM(E22:E25)</f>
        <v>7463.0789999999997</v>
      </c>
    </row>
    <row r="27" spans="1:8" ht="31.5" customHeight="1" x14ac:dyDescent="0.25"/>
    <row r="28" spans="1:8" ht="28.2" customHeight="1" x14ac:dyDescent="0.25">
      <c r="A28" s="71" t="s">
        <v>65</v>
      </c>
      <c r="B28" s="71"/>
      <c r="C28" s="71"/>
      <c r="D28" s="71"/>
      <c r="E28" s="71"/>
    </row>
    <row r="29" spans="1:8" x14ac:dyDescent="0.25">
      <c r="A29" s="64" t="s">
        <v>21</v>
      </c>
      <c r="B29" s="64"/>
      <c r="C29" s="64"/>
      <c r="D29" s="64"/>
      <c r="E29" s="64"/>
      <c r="F29" s="14"/>
      <c r="G29" s="14"/>
      <c r="H29" s="15"/>
    </row>
    <row r="30" spans="1:8" ht="18" customHeight="1" x14ac:dyDescent="0.25">
      <c r="A30" s="64" t="s">
        <v>20</v>
      </c>
      <c r="B30" s="64"/>
      <c r="C30" s="64"/>
      <c r="D30" s="64"/>
      <c r="E30" s="64"/>
    </row>
    <row r="31" spans="1:8" x14ac:dyDescent="0.25">
      <c r="A31" s="64" t="s">
        <v>36</v>
      </c>
      <c r="B31" s="64"/>
      <c r="C31" s="64"/>
      <c r="D31" s="64"/>
      <c r="E31" s="64"/>
    </row>
    <row r="32" spans="1:8" x14ac:dyDescent="0.25">
      <c r="A32" s="64" t="s">
        <v>18</v>
      </c>
      <c r="B32" s="64"/>
      <c r="C32" s="64"/>
      <c r="D32" s="64"/>
      <c r="E32" s="64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4" t="s">
        <v>18</v>
      </c>
      <c r="B34" s="64"/>
      <c r="C34" s="64"/>
      <c r="D34" s="64"/>
      <c r="E34" s="64"/>
    </row>
    <row r="35" spans="1:5" x14ac:dyDescent="0.25">
      <c r="A35" s="73" t="s">
        <v>31</v>
      </c>
      <c r="B35" s="73"/>
      <c r="C35" s="73"/>
      <c r="D35" s="73"/>
      <c r="E35" s="5"/>
    </row>
    <row r="36" spans="1:5" x14ac:dyDescent="0.25">
      <c r="B36" s="70" t="s">
        <v>19</v>
      </c>
      <c r="C36" s="70"/>
      <c r="D36" s="70"/>
      <c r="E36" s="6" t="s">
        <v>6</v>
      </c>
    </row>
    <row r="37" spans="1:5" x14ac:dyDescent="0.25">
      <c r="A37" s="37"/>
      <c r="B37" s="37"/>
      <c r="C37" s="37"/>
      <c r="D37" s="37"/>
      <c r="E37" s="37"/>
    </row>
    <row r="38" spans="1:5" x14ac:dyDescent="0.25">
      <c r="A38" s="74" t="s">
        <v>32</v>
      </c>
      <c r="B38" s="74"/>
      <c r="C38" s="74"/>
      <c r="D38" s="74"/>
      <c r="E38" s="5"/>
    </row>
    <row r="39" spans="1:5" x14ac:dyDescent="0.25">
      <c r="B39" s="70" t="s">
        <v>19</v>
      </c>
      <c r="C39" s="70"/>
      <c r="D39" s="70"/>
      <c r="E39" s="6" t="s">
        <v>6</v>
      </c>
    </row>
    <row r="42" spans="1:5" x14ac:dyDescent="0.25">
      <c r="A42" s="2" t="s">
        <v>38</v>
      </c>
    </row>
    <row r="43" spans="1:5" x14ac:dyDescent="0.25">
      <c r="A43" s="14" t="s">
        <v>37</v>
      </c>
    </row>
    <row r="44" spans="1:5" x14ac:dyDescent="0.25">
      <c r="A44" s="2" t="s">
        <v>43</v>
      </c>
      <c r="B44" s="16">
        <f>'3кв'!B48</f>
        <v>44795.459000000003</v>
      </c>
    </row>
    <row r="45" spans="1:5" x14ac:dyDescent="0.25">
      <c r="A45" s="19" t="s">
        <v>57</v>
      </c>
      <c r="B45" s="17"/>
    </row>
    <row r="46" spans="1:5" x14ac:dyDescent="0.25">
      <c r="A46" s="2" t="s">
        <v>39</v>
      </c>
      <c r="B46" s="17">
        <v>10905.7</v>
      </c>
    </row>
    <row r="47" spans="1:5" ht="27.6" x14ac:dyDescent="0.25">
      <c r="A47" s="36" t="s">
        <v>40</v>
      </c>
      <c r="B47" s="17">
        <f>E26</f>
        <v>7463.0789999999997</v>
      </c>
    </row>
    <row r="48" spans="1:5" x14ac:dyDescent="0.25">
      <c r="A48" s="18" t="s">
        <v>42</v>
      </c>
      <c r="B48" s="20">
        <f>B44+B46-B47</f>
        <v>48238.080000000002</v>
      </c>
    </row>
  </sheetData>
  <mergeCells count="30">
    <mergeCell ref="A1:E1"/>
    <mergeCell ref="A2:E2"/>
    <mergeCell ref="A3:E3"/>
    <mergeCell ref="A6:E6"/>
    <mergeCell ref="A7:E7"/>
    <mergeCell ref="A32:E32"/>
    <mergeCell ref="A33:E33"/>
    <mergeCell ref="A15:E15"/>
    <mergeCell ref="A16:E16"/>
    <mergeCell ref="A17:E17"/>
    <mergeCell ref="A18:E18"/>
    <mergeCell ref="A19:E19"/>
    <mergeCell ref="A20:E20"/>
    <mergeCell ref="D4:E4"/>
    <mergeCell ref="A28:E28"/>
    <mergeCell ref="A29:E29"/>
    <mergeCell ref="A30:E30"/>
    <mergeCell ref="A31:E31"/>
    <mergeCell ref="A9:E9"/>
    <mergeCell ref="A10:E10"/>
    <mergeCell ref="A11:E11"/>
    <mergeCell ref="A12:E12"/>
    <mergeCell ref="A13:E13"/>
    <mergeCell ref="A14:E14"/>
    <mergeCell ref="A8:E8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zoomScaleNormal="100" zoomScaleSheetLayoutView="100" workbookViewId="0">
      <selection activeCell="B15" sqref="B15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77" t="s">
        <v>66</v>
      </c>
      <c r="B1" s="77"/>
      <c r="C1" s="77"/>
      <c r="D1" s="39"/>
    </row>
    <row r="2" spans="1:5" ht="15.6" x14ac:dyDescent="0.3">
      <c r="A2" s="78" t="s">
        <v>67</v>
      </c>
      <c r="B2" s="78"/>
      <c r="C2" s="78"/>
      <c r="D2" s="1"/>
    </row>
    <row r="3" spans="1:5" ht="15.6" x14ac:dyDescent="0.3">
      <c r="A3" s="78" t="s">
        <v>68</v>
      </c>
      <c r="B3" s="78"/>
      <c r="C3" s="78"/>
      <c r="D3" s="1"/>
    </row>
    <row r="4" spans="1:5" ht="15.6" x14ac:dyDescent="0.3">
      <c r="A4" s="77" t="s">
        <v>86</v>
      </c>
      <c r="B4" s="77"/>
      <c r="C4" s="77"/>
      <c r="D4" s="39"/>
    </row>
    <row r="5" spans="1:5" ht="15.6" x14ac:dyDescent="0.3">
      <c r="A5" s="76"/>
      <c r="B5" s="76"/>
      <c r="C5" s="76"/>
      <c r="D5" s="1"/>
    </row>
    <row r="6" spans="1:5" ht="15.6" x14ac:dyDescent="0.3">
      <c r="A6" s="1"/>
      <c r="B6" s="40" t="s">
        <v>69</v>
      </c>
      <c r="C6" s="41">
        <f>'1кв'!B44</f>
        <v>38840.19</v>
      </c>
      <c r="D6" s="42"/>
    </row>
    <row r="7" spans="1:5" ht="15.6" x14ac:dyDescent="0.3">
      <c r="A7" s="1"/>
      <c r="B7" s="40" t="s">
        <v>82</v>
      </c>
      <c r="C7" s="41"/>
      <c r="D7" s="42"/>
    </row>
    <row r="8" spans="1:5" ht="15.6" x14ac:dyDescent="0.3">
      <c r="A8" s="43" t="s">
        <v>70</v>
      </c>
      <c r="B8" s="40" t="s">
        <v>71</v>
      </c>
      <c r="C8" s="44">
        <f>'1кв'!B46+'2кв'!B46+'3кв'!B46+'4кв'!B46</f>
        <v>38231.520000000004</v>
      </c>
      <c r="D8" s="45"/>
    </row>
    <row r="9" spans="1:5" ht="15.6" x14ac:dyDescent="0.3">
      <c r="A9" s="26"/>
      <c r="B9" s="40" t="s">
        <v>72</v>
      </c>
      <c r="C9" s="46">
        <f>SUM(C8:C8)</f>
        <v>38231.520000000004</v>
      </c>
      <c r="D9" s="42"/>
    </row>
    <row r="10" spans="1:5" ht="15.6" x14ac:dyDescent="0.3">
      <c r="A10" s="1"/>
      <c r="B10" s="79"/>
      <c r="C10" s="79"/>
      <c r="D10" s="47"/>
    </row>
    <row r="11" spans="1:5" ht="15.6" x14ac:dyDescent="0.3">
      <c r="A11" s="1" t="s">
        <v>73</v>
      </c>
      <c r="B11" s="21" t="s">
        <v>74</v>
      </c>
      <c r="C11" s="48">
        <f>'1кв'!E22+'2кв'!E22+'3кв'!E22+'4кв'!E22</f>
        <v>17676.161999999997</v>
      </c>
      <c r="D11" s="47"/>
    </row>
    <row r="12" spans="1:5" ht="15.6" x14ac:dyDescent="0.3">
      <c r="A12" s="1"/>
      <c r="B12" s="49" t="s">
        <v>41</v>
      </c>
      <c r="C12" s="48">
        <f>'1кв'!E23+'2кв'!E23+'3кв'!E23+'4кв'!E23</f>
        <v>9695.2379999999994</v>
      </c>
      <c r="D12" s="47"/>
      <c r="E12" s="50"/>
    </row>
    <row r="13" spans="1:5" ht="15.6" x14ac:dyDescent="0.3">
      <c r="A13" s="1"/>
      <c r="B13" s="49" t="s">
        <v>33</v>
      </c>
      <c r="C13" s="48">
        <f>'1кв'!E24+'2кв'!E24+'3кв'!E24+'4кв'!E24</f>
        <v>0</v>
      </c>
      <c r="D13" s="47"/>
      <c r="E13" s="50"/>
    </row>
    <row r="14" spans="1:5" ht="27.6" x14ac:dyDescent="0.3">
      <c r="B14" s="7" t="s">
        <v>87</v>
      </c>
      <c r="C14" s="48">
        <f>'1кв'!E25+'2кв'!E25+'3кв'!E25+'4кв'!E25</f>
        <v>1462.23</v>
      </c>
      <c r="D14" s="47"/>
    </row>
    <row r="15" spans="1:5" ht="15.6" x14ac:dyDescent="0.3">
      <c r="A15" s="1"/>
      <c r="B15" s="51" t="s">
        <v>83</v>
      </c>
      <c r="C15" s="52">
        <v>0</v>
      </c>
      <c r="D15" s="47"/>
    </row>
    <row r="16" spans="1:5" ht="15.6" x14ac:dyDescent="0.3">
      <c r="A16" s="1"/>
      <c r="B16" s="53" t="s">
        <v>75</v>
      </c>
      <c r="C16" s="52">
        <f>SUM(C17:C18)</f>
        <v>0</v>
      </c>
      <c r="D16" s="47"/>
    </row>
    <row r="17" spans="1:5" ht="15.6" x14ac:dyDescent="0.3">
      <c r="A17" s="1"/>
      <c r="B17" s="54"/>
      <c r="C17" s="52"/>
      <c r="D17" s="47"/>
    </row>
    <row r="18" spans="1:5" ht="15.6" x14ac:dyDescent="0.3">
      <c r="A18" s="1"/>
      <c r="B18" s="55"/>
      <c r="C18" s="52"/>
      <c r="D18" s="47"/>
    </row>
    <row r="19" spans="1:5" ht="15.6" x14ac:dyDescent="0.3">
      <c r="A19" s="1"/>
      <c r="B19" s="56" t="s">
        <v>76</v>
      </c>
      <c r="C19" s="57">
        <f>SUM(C11:C16)</f>
        <v>28833.629999999994</v>
      </c>
      <c r="D19" s="47"/>
      <c r="E19" s="50"/>
    </row>
    <row r="20" spans="1:5" ht="15.6" x14ac:dyDescent="0.3">
      <c r="A20" s="1"/>
      <c r="B20" s="58" t="s">
        <v>77</v>
      </c>
      <c r="C20" s="57">
        <f>C6+C9-C19</f>
        <v>48238.080000000016</v>
      </c>
      <c r="D20" s="47"/>
    </row>
    <row r="21" spans="1:5" ht="15.6" x14ac:dyDescent="0.3">
      <c r="A21" s="1"/>
      <c r="B21" s="43"/>
      <c r="C21" s="43"/>
      <c r="D21" s="47"/>
    </row>
    <row r="22" spans="1:5" ht="15.6" x14ac:dyDescent="0.3">
      <c r="A22" s="1"/>
      <c r="B22" s="43"/>
      <c r="C22" s="43"/>
      <c r="D22" s="47"/>
    </row>
    <row r="23" spans="1:5" ht="15.6" x14ac:dyDescent="0.3">
      <c r="A23" s="1"/>
      <c r="B23" s="43"/>
      <c r="C23" s="43"/>
      <c r="D23" s="47"/>
    </row>
    <row r="24" spans="1:5" ht="15.6" x14ac:dyDescent="0.3">
      <c r="A24" s="43" t="s">
        <v>78</v>
      </c>
      <c r="C24" s="43"/>
      <c r="D24" s="47"/>
    </row>
    <row r="25" spans="1:5" ht="15.6" x14ac:dyDescent="0.3">
      <c r="A25" s="1"/>
      <c r="B25" s="43"/>
      <c r="C25" s="43"/>
      <c r="D25" s="47"/>
    </row>
    <row r="26" spans="1:5" ht="15.6" x14ac:dyDescent="0.3">
      <c r="A26" s="1"/>
      <c r="B26" s="43"/>
      <c r="C26" s="43"/>
      <c r="D26" s="47"/>
    </row>
    <row r="27" spans="1:5" ht="15.6" x14ac:dyDescent="0.3">
      <c r="A27" s="1" t="s">
        <v>79</v>
      </c>
      <c r="B27" s="43" t="s">
        <v>80</v>
      </c>
      <c r="C27" s="43"/>
      <c r="D27" s="47"/>
    </row>
    <row r="28" spans="1:5" ht="15.6" x14ac:dyDescent="0.3">
      <c r="A28" s="1"/>
      <c r="B28" s="43" t="s">
        <v>85</v>
      </c>
      <c r="C28" s="43"/>
      <c r="D28" s="47"/>
    </row>
    <row r="29" spans="1:5" ht="15.6" x14ac:dyDescent="0.3">
      <c r="A29" s="1"/>
      <c r="B29" s="43" t="s">
        <v>81</v>
      </c>
      <c r="C29" s="43"/>
      <c r="D29" s="47"/>
    </row>
    <row r="30" spans="1:5" ht="15.6" x14ac:dyDescent="0.3">
      <c r="A30" s="1"/>
      <c r="B30" s="43"/>
      <c r="C30" s="43"/>
      <c r="D30" s="47"/>
    </row>
    <row r="31" spans="1:5" ht="15.6" x14ac:dyDescent="0.3">
      <c r="A31" s="1"/>
      <c r="B31" s="43"/>
      <c r="C31" s="43"/>
      <c r="D31" s="47"/>
    </row>
    <row r="32" spans="1:5" ht="15.6" x14ac:dyDescent="0.3">
      <c r="A32" s="76" t="s">
        <v>84</v>
      </c>
      <c r="B32" s="76"/>
      <c r="C32" s="76"/>
      <c r="D32" s="47"/>
    </row>
    <row r="33" spans="1:4" ht="15.6" x14ac:dyDescent="0.3">
      <c r="A33" s="1"/>
      <c r="B33" s="43"/>
      <c r="C33" s="43"/>
      <c r="D33" s="47"/>
    </row>
    <row r="34" spans="1:4" ht="15.6" x14ac:dyDescent="0.3">
      <c r="A34" s="1"/>
      <c r="B34" s="43"/>
      <c r="C34" s="43"/>
      <c r="D34" s="47"/>
    </row>
    <row r="35" spans="1:4" ht="15.6" x14ac:dyDescent="0.3">
      <c r="A35" s="1"/>
      <c r="B35" s="43"/>
      <c r="C35" s="43"/>
      <c r="D35" s="47"/>
    </row>
    <row r="36" spans="1:4" ht="15.6" x14ac:dyDescent="0.3">
      <c r="A36" s="1"/>
      <c r="B36" s="43"/>
      <c r="C36" s="43"/>
      <c r="D36" s="47"/>
    </row>
  </sheetData>
  <mergeCells count="7">
    <mergeCell ref="A32:C32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2021-03-03T11:17:09Z</dcterms:modified>
</cp:coreProperties>
</file>