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8" windowWidth="14808" windowHeight="8016" activeTab="4"/>
  </bookViews>
  <sheets>
    <sheet name="1кв" sheetId="13" r:id="rId1"/>
    <sheet name="2кв" sheetId="14" r:id="rId2"/>
    <sheet name="3кв" sheetId="15" r:id="rId3"/>
    <sheet name="4кв" sheetId="16" r:id="rId4"/>
    <sheet name="отчет" sheetId="17" r:id="rId5"/>
    <sheet name="Лист3" sheetId="18" r:id="rId6"/>
  </sheets>
  <definedNames>
    <definedName name="_xlnm.Print_Area" localSheetId="0">'1кв'!$A$1:$E$49</definedName>
    <definedName name="_xlnm.Print_Area" localSheetId="1">'2кв'!$A$1:$E$50</definedName>
    <definedName name="_xlnm.Print_Area" localSheetId="2">'3кв'!$A$1:$E$48</definedName>
    <definedName name="_xlnm.Print_Area" localSheetId="3">'4кв'!$A$1:$E$48</definedName>
    <definedName name="_xlnm.Print_Area" localSheetId="4">отчет!$A$1:$C$33</definedName>
  </definedNames>
  <calcPr calcId="145621"/>
</workbook>
</file>

<file path=xl/calcChain.xml><?xml version="1.0" encoding="utf-8"?>
<calcChain xmlns="http://schemas.openxmlformats.org/spreadsheetml/2006/main">
  <c r="C15" i="17" l="1"/>
  <c r="C12" i="17"/>
  <c r="C13" i="17"/>
  <c r="C14" i="17"/>
  <c r="C11" i="17"/>
  <c r="C8" i="17"/>
  <c r="C9" i="17" s="1"/>
  <c r="C6" i="17"/>
  <c r="C16" i="17"/>
  <c r="B44" i="16"/>
  <c r="E25" i="16"/>
  <c r="E23" i="16"/>
  <c r="E27" i="16" s="1"/>
  <c r="B47" i="16" s="1"/>
  <c r="E22" i="16"/>
  <c r="C18" i="17" l="1"/>
  <c r="C19" i="17" s="1"/>
  <c r="B48" i="16"/>
  <c r="E27" i="15"/>
  <c r="B44" i="15"/>
  <c r="E25" i="15" l="1"/>
  <c r="E23" i="15"/>
  <c r="E22" i="15"/>
  <c r="B47" i="15" s="1"/>
  <c r="B48" i="15" l="1"/>
  <c r="B46" i="14"/>
  <c r="E29" i="14"/>
  <c r="E28" i="14"/>
  <c r="E27" i="14"/>
  <c r="E23" i="14"/>
  <c r="E25" i="14"/>
  <c r="E22" i="14"/>
  <c r="B49" i="14" l="1"/>
  <c r="B50" i="14" s="1"/>
  <c r="E28" i="13"/>
  <c r="E25" i="13" l="1"/>
  <c r="E22" i="13"/>
  <c r="B48" i="13" s="1"/>
  <c r="B49" i="13" s="1"/>
</calcChain>
</file>

<file path=xl/sharedStrings.xml><?xml version="1.0" encoding="utf-8"?>
<sst xmlns="http://schemas.openxmlformats.org/spreadsheetml/2006/main" count="270" uniqueCount="95">
  <si>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</si>
  <si>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</si>
  <si>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</si>
  <si>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</si>
  <si>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</si>
  <si>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</si>
  <si>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</si>
  <si>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</si>
  <si>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</si>
  <si>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</si>
  <si>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</si>
  <si>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</si>
  <si>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</si>
  <si>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</si>
  <si>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</si>
  <si>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</si>
  <si>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</si>
  <si>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</si>
  <si>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</si>
  <si>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</si>
  <si>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</si>
  <si>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</si>
  <si>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Услуги по дератизации и дезинфекции</t>
  </si>
  <si>
    <t>По заявке собственников или 4 раза в год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</si>
  <si>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</si>
  <si>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</si>
  <si>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</si>
  <si>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</si>
  <si>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руб.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</si>
  <si>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</si>
  <si>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</si>
  <si>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</si>
  <si>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</si>
  <si>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</si>
  <si>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Работы по содержанию и тек. ремонту</t>
  </si>
  <si>
    <t>Остаток на начало квартала</t>
  </si>
  <si>
    <t>Услуги по содержанию многоквартирного дома ( без стоимости услуги проверки вентканалов, услуги дератизации и дезинсекции )</t>
  </si>
  <si>
    <t>определена приложением № 9 к договору</t>
  </si>
  <si>
    <t xml:space="preserve">именуемый в дальнейшем "Заказчик", в лице  </t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</si>
  <si>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 xml:space="preserve">Собственники МКД, в лице председателя совета дома 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</si>
  <si>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>№  ,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   от __________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</si>
  <si>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</si>
  <si>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№37л </t>
    </r>
    <r>
      <rPr>
        <sz val="11"/>
        <color theme="1"/>
        <rFont val="Times New Roman"/>
        <family val="1"/>
        <charset val="204"/>
      </rPr>
      <t>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Маршака</t>
    </r>
  </si>
  <si>
    <t>г. Россошь, ул. Лизы Чайкиной 1и</t>
  </si>
  <si>
    <t>1 квартал</t>
  </si>
  <si>
    <t>материалы и прочие расходы</t>
  </si>
  <si>
    <t xml:space="preserve">Общехозяйственные расходы МКД </t>
  </si>
  <si>
    <t>за 1 квартал 2020г.</t>
  </si>
  <si>
    <t>"31" 03 2020 г.</t>
  </si>
  <si>
    <t>Обработка подъездов хлорсодержащими растворами  протирка перил, почт.ящиков, замков ежедневно</t>
  </si>
  <si>
    <t>с 26.03 по 31.03</t>
  </si>
  <si>
    <t xml:space="preserve">           2. Всего за период с  "01" 01 2020 г. по "31" 03 2020 г. выполнено работ (оказано услуг) на общую сумму  тридцать две тысячи восемьсот двадцать два рубля 75 копееки</t>
  </si>
  <si>
    <t>Предъявлено населению 36082,82</t>
  </si>
  <si>
    <t>Обработка подъездов хлорсодержащими растворами  протирка перил, почт.ящиков, замков ежедневно, опрыскивание 1 раз в неделю</t>
  </si>
  <si>
    <t>2 квартал</t>
  </si>
  <si>
    <t>Откачивание воды и уборка подвала</t>
  </si>
  <si>
    <t>апрель</t>
  </si>
  <si>
    <t>ч/час</t>
  </si>
  <si>
    <t xml:space="preserve">           2. Всего за период с "01" 04 2020 г. по "30" 06 2020 г. выполнено работ (оказано услуг) на общую сумму тридцать семь тысяч девятьсот пятьдесят один рубль 56 копеек</t>
  </si>
  <si>
    <t>Предъявлено населению 35881,2</t>
  </si>
  <si>
    <t>Ремонт двери в подъезд</t>
  </si>
  <si>
    <t>за 2 квартал 2020 год</t>
  </si>
  <si>
    <t>"30" 06  2020 г.</t>
  </si>
  <si>
    <t>за 3 квартал 2020 год</t>
  </si>
  <si>
    <t>"30" 09  2020 г.</t>
  </si>
  <si>
    <t>Предъявлено населению 37651,14</t>
  </si>
  <si>
    <t>3 квартал</t>
  </si>
  <si>
    <t xml:space="preserve">           2. Всего за период с "01" 07 2020 г. по "30" 09 2020 г. выполнено работ (оказано услуг) на общую сумму тридцать пять тысяч сто восемьдесят пять рублей 43 копейки</t>
  </si>
  <si>
    <t>Sдома=766,2м2</t>
  </si>
  <si>
    <t>за 4 квартал 2020 года</t>
  </si>
  <si>
    <t>"31" 12 2020 г.</t>
  </si>
  <si>
    <t>4 квартал</t>
  </si>
  <si>
    <t xml:space="preserve">           2. Всего за период с "01" 10 2020 г. по "31" 12 2020 г. выполнено работ (оказано услуг) на общую сумму тридцать пять тысяч сто семьдесят четыре рубля 28 копеек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</si>
  <si>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</si>
  <si>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</si>
  <si>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</si>
  <si>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</si>
  <si>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</si>
  <si>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</si>
  <si>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</si>
  <si>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</si>
  <si>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</si>
  <si>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Стоимость материалов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</si>
  <si>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</si>
  <si>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</si>
  <si>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</si>
  <si>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</si>
  <si>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</si>
  <si>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</si>
  <si>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Перечень предлагаемых работ на 20210 год.</t>
  </si>
  <si>
    <t>Предложение по структуре тарифа на 2021 год.</t>
  </si>
  <si>
    <t>Председатель совета дома_____________________________________________</t>
  </si>
  <si>
    <t>по ж.д. ул.Лизы Чайкиной, д.1и</t>
  </si>
  <si>
    <t>Начислено всего 147266,3</t>
  </si>
  <si>
    <t>Непредвиденные работы 19 ч/ч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</si>
</sst>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#,##0.00\ _₽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5" fillId="0" borderId="0"/>
    <xf numFmtId="0" fontId="16" fillId="0" borderId="0"/>
  </cellStyleXfs>
  <cellXfs count="8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164" fontId="7" fillId="0" borderId="0" xfId="0" applyNumberFormat="1" applyFont="1"/>
    <xf numFmtId="0" fontId="3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3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3" fillId="0" borderId="5" xfId="0" applyFont="1" applyBorder="1" applyAlignment="1">
      <alignment wrapText="1"/>
    </xf>
    <xf numFmtId="0" fontId="13" fillId="0" borderId="5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right" wrapText="1"/>
    </xf>
    <xf numFmtId="0" fontId="7" fillId="0" borderId="0" xfId="0" applyFont="1" applyAlignment="1">
      <alignment horizontal="center" wrapText="1"/>
    </xf>
    <xf numFmtId="0" fontId="4" fillId="2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5" fontId="7" fillId="0" borderId="1" xfId="1" applyNumberFormat="1" applyFont="1" applyBorder="1" applyAlignment="1">
      <alignment horizontal="center"/>
    </xf>
    <xf numFmtId="4" fontId="17" fillId="0" borderId="0" xfId="0" applyNumberFormat="1" applyFont="1"/>
    <xf numFmtId="0" fontId="3" fillId="0" borderId="0" xfId="0" applyFont="1" applyAlignment="1">
      <alignment horizontal="left"/>
    </xf>
    <xf numFmtId="165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165" fontId="8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2" fontId="3" fillId="2" borderId="1" xfId="1" applyNumberFormat="1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3" fontId="0" fillId="0" borderId="0" xfId="0" applyNumberFormat="1"/>
    <xf numFmtId="49" fontId="3" fillId="0" borderId="6" xfId="0" applyNumberFormat="1" applyFont="1" applyBorder="1" applyAlignment="1">
      <alignment vertical="center" wrapText="1"/>
    </xf>
    <xf numFmtId="2" fontId="3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0" fontId="18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left"/>
    </xf>
    <xf numFmtId="2" fontId="8" fillId="0" borderId="1" xfId="1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</cellXfs>
  <cellStyles count="4"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BreakPreview" topLeftCell="A25" zoomScaleNormal="100" zoomScaleSheetLayoutView="100" workbookViewId="0">
      <selection activeCell="A43" sqref="A43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6" width="12" style="2" bestFit="1" customWidth="1"/>
    <col min="7" max="16384" width="9.109375" style="2"/>
  </cols>
  <sheetData>
    <row r="1" spans="1:5" ht="15.6" x14ac:dyDescent="0.25">
      <c r="A1" s="50" t="s">
        <v>11</v>
      </c>
      <c r="B1" s="50"/>
      <c r="C1" s="50"/>
      <c r="D1" s="50"/>
      <c r="E1" s="50"/>
    </row>
    <row r="2" spans="1:5" ht="36.75" customHeight="1" x14ac:dyDescent="0.3">
      <c r="A2" s="51" t="s">
        <v>12</v>
      </c>
      <c r="B2" s="52"/>
      <c r="C2" s="52"/>
      <c r="D2" s="52"/>
      <c r="E2" s="52"/>
    </row>
    <row r="3" spans="1:5" ht="15.6" x14ac:dyDescent="0.3">
      <c r="A3" s="51" t="s">
        <v>47</v>
      </c>
      <c r="B3" s="51"/>
      <c r="C3" s="51"/>
      <c r="D3" s="51"/>
      <c r="E3" s="51"/>
    </row>
    <row r="4" spans="1:5" s="1" customFormat="1" ht="15.6" x14ac:dyDescent="0.3">
      <c r="A4" s="21" t="s">
        <v>13</v>
      </c>
      <c r="B4" s="20"/>
      <c r="C4" s="20"/>
      <c r="D4" s="53" t="s">
        <v>48</v>
      </c>
      <c r="E4" s="53"/>
    </row>
    <row r="5" spans="1:5" x14ac:dyDescent="0.25">
      <c r="A5" s="24"/>
      <c r="B5" s="4"/>
      <c r="C5" s="4"/>
      <c r="D5" s="4"/>
      <c r="E5" s="4"/>
    </row>
    <row r="6" spans="1:5" ht="15" customHeight="1" x14ac:dyDescent="0.25">
      <c r="A6" s="41" t="s">
        <v>0</v>
      </c>
      <c r="B6" s="41"/>
      <c r="C6" s="41"/>
      <c r="D6" s="41"/>
      <c r="E6" s="41"/>
    </row>
    <row r="7" spans="1:5" ht="17.25" customHeight="1" x14ac:dyDescent="0.25">
      <c r="A7" s="49" t="s">
        <v>43</v>
      </c>
      <c r="B7" s="49"/>
      <c r="C7" s="49"/>
      <c r="D7" s="49"/>
      <c r="E7" s="49"/>
    </row>
    <row r="8" spans="1:5" ht="17.25" customHeight="1" x14ac:dyDescent="0.25">
      <c r="A8" s="45" t="s">
        <v>1</v>
      </c>
      <c r="B8" s="45"/>
      <c r="C8" s="45"/>
      <c r="D8" s="45"/>
      <c r="E8" s="45"/>
    </row>
    <row r="9" spans="1:5" ht="14.25" customHeight="1" x14ac:dyDescent="0.25">
      <c r="A9" s="41" t="s">
        <v>38</v>
      </c>
      <c r="B9" s="41"/>
      <c r="C9" s="41"/>
      <c r="D9" s="41"/>
      <c r="E9" s="41"/>
    </row>
    <row r="10" spans="1:5" ht="22.5" customHeight="1" x14ac:dyDescent="0.25">
      <c r="A10" s="46" t="s">
        <v>14</v>
      </c>
      <c r="B10" s="47"/>
      <c r="C10" s="47"/>
      <c r="D10" s="47"/>
      <c r="E10" s="47"/>
    </row>
    <row r="11" spans="1:5" ht="34.5" customHeight="1" x14ac:dyDescent="0.25">
      <c r="A11" s="41" t="s">
        <v>40</v>
      </c>
      <c r="B11" s="41"/>
      <c r="C11" s="41"/>
      <c r="D11" s="41"/>
      <c r="E11" s="41"/>
    </row>
    <row r="12" spans="1:5" ht="18" customHeight="1" x14ac:dyDescent="0.25">
      <c r="A12" s="45" t="s">
        <v>15</v>
      </c>
      <c r="B12" s="48"/>
      <c r="C12" s="48"/>
      <c r="D12" s="48"/>
      <c r="E12" s="48"/>
    </row>
    <row r="13" spans="1:5" ht="15" customHeight="1" x14ac:dyDescent="0.25">
      <c r="A13" s="41" t="s">
        <v>24</v>
      </c>
      <c r="B13" s="41"/>
      <c r="C13" s="41"/>
      <c r="D13" s="41"/>
      <c r="E13" s="41"/>
    </row>
    <row r="14" spans="1:5" ht="15" customHeight="1" x14ac:dyDescent="0.25">
      <c r="A14" s="45" t="s">
        <v>2</v>
      </c>
      <c r="B14" s="48"/>
      <c r="C14" s="48"/>
      <c r="D14" s="48"/>
      <c r="E14" s="48"/>
    </row>
    <row r="15" spans="1:5" ht="18.75" customHeight="1" x14ac:dyDescent="0.25">
      <c r="A15" s="41" t="s">
        <v>25</v>
      </c>
      <c r="B15" s="41"/>
      <c r="C15" s="41"/>
      <c r="D15" s="41"/>
      <c r="E15" s="41"/>
    </row>
    <row r="16" spans="1:5" ht="20.25" customHeight="1" x14ac:dyDescent="0.25">
      <c r="A16" s="45" t="s">
        <v>16</v>
      </c>
      <c r="B16" s="48"/>
      <c r="C16" s="48"/>
      <c r="D16" s="48"/>
      <c r="E16" s="48"/>
    </row>
    <row r="17" spans="1:7" ht="36.75" customHeight="1" x14ac:dyDescent="0.25">
      <c r="A17" s="41" t="s">
        <v>17</v>
      </c>
      <c r="B17" s="41"/>
      <c r="C17" s="41"/>
      <c r="D17" s="41"/>
      <c r="E17" s="41"/>
    </row>
    <row r="18" spans="1:7" ht="69" customHeight="1" x14ac:dyDescent="0.25">
      <c r="A18" s="41" t="s">
        <v>41</v>
      </c>
      <c r="B18" s="41"/>
      <c r="C18" s="41"/>
      <c r="D18" s="41"/>
      <c r="E18" s="41"/>
    </row>
    <row r="19" spans="1:7" ht="35.25" customHeight="1" x14ac:dyDescent="0.25">
      <c r="A19" s="39" t="s">
        <v>42</v>
      </c>
      <c r="B19" s="39"/>
      <c r="C19" s="39"/>
      <c r="D19" s="39"/>
      <c r="E19" s="39"/>
    </row>
    <row r="20" spans="1:7" ht="19.5" customHeight="1" x14ac:dyDescent="0.25">
      <c r="A20" s="39"/>
      <c r="B20" s="39"/>
      <c r="C20" s="39"/>
      <c r="D20" s="39"/>
      <c r="E20" s="39"/>
      <c r="F20" s="2">
        <v>766.2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78" x14ac:dyDescent="0.3">
      <c r="A22" s="19" t="s">
        <v>36</v>
      </c>
      <c r="B22" s="9" t="s">
        <v>37</v>
      </c>
      <c r="C22" s="3" t="s">
        <v>4</v>
      </c>
      <c r="D22" s="3">
        <v>10.8</v>
      </c>
      <c r="E22" s="8">
        <f>D22*F20*G20</f>
        <v>24824.880000000005</v>
      </c>
    </row>
    <row r="23" spans="1:7" ht="55.2" x14ac:dyDescent="0.25">
      <c r="A23" s="7" t="s">
        <v>49</v>
      </c>
      <c r="B23" s="29" t="s">
        <v>50</v>
      </c>
      <c r="C23" s="3" t="s">
        <v>4</v>
      </c>
      <c r="D23" s="3">
        <v>0</v>
      </c>
      <c r="E23" s="8">
        <v>86.64</v>
      </c>
    </row>
    <row r="24" spans="1:7" ht="39.6" x14ac:dyDescent="0.25">
      <c r="A24" s="7" t="s">
        <v>22</v>
      </c>
      <c r="B24" s="9" t="s">
        <v>23</v>
      </c>
      <c r="C24" s="3" t="s">
        <v>4</v>
      </c>
      <c r="D24" s="3">
        <v>0</v>
      </c>
      <c r="E24" s="8">
        <v>0</v>
      </c>
    </row>
    <row r="25" spans="1:7" ht="27.6" x14ac:dyDescent="0.25">
      <c r="A25" s="7" t="s">
        <v>46</v>
      </c>
      <c r="B25" s="9" t="s">
        <v>26</v>
      </c>
      <c r="C25" s="3" t="s">
        <v>4</v>
      </c>
      <c r="D25" s="3">
        <v>3.4</v>
      </c>
      <c r="E25" s="8">
        <f>D25*F20*G20</f>
        <v>7815.24</v>
      </c>
    </row>
    <row r="26" spans="1:7" x14ac:dyDescent="0.25">
      <c r="A26" s="25" t="s">
        <v>45</v>
      </c>
      <c r="B26" s="9" t="s">
        <v>44</v>
      </c>
      <c r="C26" s="3" t="s">
        <v>28</v>
      </c>
      <c r="D26" s="3"/>
      <c r="E26" s="8">
        <v>95.99</v>
      </c>
    </row>
    <row r="27" spans="1:7" x14ac:dyDescent="0.25">
      <c r="A27" s="25"/>
      <c r="B27" s="9"/>
      <c r="C27" s="3"/>
      <c r="D27" s="3"/>
      <c r="E27" s="8"/>
    </row>
    <row r="28" spans="1:7" x14ac:dyDescent="0.25">
      <c r="A28" s="10" t="s">
        <v>27</v>
      </c>
      <c r="B28" s="11"/>
      <c r="C28" s="12"/>
      <c r="D28" s="12"/>
      <c r="E28" s="13">
        <f>SUM(E22:E27)</f>
        <v>32822.75</v>
      </c>
    </row>
    <row r="30" spans="1:7" ht="34.5" customHeight="1" x14ac:dyDescent="0.25">
      <c r="A30" s="40" t="s">
        <v>51</v>
      </c>
      <c r="B30" s="40"/>
      <c r="C30" s="40"/>
      <c r="D30" s="40"/>
      <c r="E30" s="40"/>
    </row>
    <row r="31" spans="1:7" ht="36" customHeight="1" x14ac:dyDescent="0.25">
      <c r="A31" s="41" t="s">
        <v>21</v>
      </c>
      <c r="B31" s="41"/>
      <c r="C31" s="41"/>
      <c r="D31" s="41"/>
      <c r="E31" s="41"/>
    </row>
    <row r="32" spans="1:7" ht="19.5" customHeight="1" x14ac:dyDescent="0.25">
      <c r="A32" s="41" t="s">
        <v>20</v>
      </c>
      <c r="B32" s="41"/>
      <c r="C32" s="41"/>
      <c r="D32" s="41"/>
      <c r="E32" s="41"/>
    </row>
    <row r="33" spans="1:5" ht="33" customHeight="1" x14ac:dyDescent="0.25">
      <c r="A33" s="41" t="s">
        <v>30</v>
      </c>
      <c r="B33" s="41"/>
      <c r="C33" s="41"/>
      <c r="D33" s="41"/>
      <c r="E33" s="41"/>
    </row>
    <row r="34" spans="1:5" x14ac:dyDescent="0.25">
      <c r="A34" s="41" t="s">
        <v>18</v>
      </c>
      <c r="B34" s="41"/>
      <c r="C34" s="41"/>
      <c r="D34" s="41"/>
      <c r="E34" s="41"/>
    </row>
    <row r="35" spans="1:5" x14ac:dyDescent="0.25">
      <c r="A35" s="42" t="s">
        <v>5</v>
      </c>
      <c r="B35" s="42"/>
      <c r="C35" s="42"/>
      <c r="D35" s="42"/>
      <c r="E35" s="42"/>
    </row>
    <row r="36" spans="1:5" x14ac:dyDescent="0.25">
      <c r="A36" s="41" t="s">
        <v>18</v>
      </c>
      <c r="B36" s="41"/>
      <c r="C36" s="41"/>
      <c r="D36" s="41"/>
      <c r="E36" s="41"/>
    </row>
    <row r="37" spans="1:5" x14ac:dyDescent="0.25">
      <c r="A37" s="43" t="s">
        <v>29</v>
      </c>
      <c r="B37" s="43"/>
      <c r="C37" s="43"/>
      <c r="D37" s="43"/>
      <c r="E37" s="5"/>
    </row>
    <row r="38" spans="1:5" x14ac:dyDescent="0.25">
      <c r="B38" s="38" t="s">
        <v>19</v>
      </c>
      <c r="C38" s="38"/>
      <c r="D38" s="38"/>
      <c r="E38" s="6" t="s">
        <v>6</v>
      </c>
    </row>
    <row r="39" spans="1:5" x14ac:dyDescent="0.25">
      <c r="A39" s="23"/>
      <c r="B39" s="23"/>
      <c r="C39" s="23"/>
      <c r="D39" s="23"/>
      <c r="E39" s="23"/>
    </row>
    <row r="40" spans="1:5" x14ac:dyDescent="0.25">
      <c r="A40" s="44" t="s">
        <v>39</v>
      </c>
      <c r="B40" s="44"/>
      <c r="C40" s="44"/>
      <c r="D40" s="44"/>
      <c r="E40" s="5"/>
    </row>
    <row r="41" spans="1:5" x14ac:dyDescent="0.25">
      <c r="B41" s="38" t="s">
        <v>19</v>
      </c>
      <c r="C41" s="38"/>
      <c r="D41" s="38"/>
      <c r="E41" s="6" t="s">
        <v>6</v>
      </c>
    </row>
    <row r="43" spans="1:5" x14ac:dyDescent="0.25">
      <c r="A43" s="2" t="s">
        <v>68</v>
      </c>
    </row>
    <row r="44" spans="1:5" x14ac:dyDescent="0.25">
      <c r="A44" s="14" t="s">
        <v>31</v>
      </c>
    </row>
    <row r="45" spans="1:5" x14ac:dyDescent="0.25">
      <c r="A45" s="2" t="s">
        <v>35</v>
      </c>
      <c r="B45" s="15">
        <v>-17809.34</v>
      </c>
    </row>
    <row r="46" spans="1:5" x14ac:dyDescent="0.25">
      <c r="A46" s="22" t="s">
        <v>52</v>
      </c>
      <c r="B46" s="16"/>
    </row>
    <row r="47" spans="1:5" x14ac:dyDescent="0.25">
      <c r="A47" s="2" t="s">
        <v>32</v>
      </c>
      <c r="B47" s="16">
        <v>38405.79</v>
      </c>
    </row>
    <row r="48" spans="1:5" ht="27.6" x14ac:dyDescent="0.25">
      <c r="A48" s="22" t="s">
        <v>34</v>
      </c>
      <c r="B48" s="16">
        <f>E28</f>
        <v>32822.75</v>
      </c>
    </row>
    <row r="49" spans="1:2" x14ac:dyDescent="0.25">
      <c r="A49" s="17" t="s">
        <v>33</v>
      </c>
      <c r="B49" s="18">
        <f>B45+B47-B48</f>
        <v>-12226.3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1:D41"/>
    <mergeCell ref="A20:E20"/>
    <mergeCell ref="A30:E30"/>
    <mergeCell ref="A31:E31"/>
    <mergeCell ref="A32:E32"/>
    <mergeCell ref="A33:E33"/>
    <mergeCell ref="A34:E34"/>
    <mergeCell ref="A35:E35"/>
    <mergeCell ref="A36:E36"/>
    <mergeCell ref="A37:D37"/>
    <mergeCell ref="B38:D38"/>
    <mergeCell ref="A40:D40"/>
  </mergeCells>
  <printOptions horizontalCentered="1"/>
  <pageMargins left="0.19685039370078741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topLeftCell="A22" zoomScaleNormal="100" zoomScaleSheetLayoutView="100" workbookViewId="0">
      <selection activeCell="A44" sqref="A44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6" width="12" style="2" bestFit="1" customWidth="1"/>
    <col min="7" max="16384" width="9.109375" style="2"/>
  </cols>
  <sheetData>
    <row r="1" spans="1:5" ht="15.6" x14ac:dyDescent="0.25">
      <c r="A1" s="50" t="s">
        <v>11</v>
      </c>
      <c r="B1" s="50"/>
      <c r="C1" s="50"/>
      <c r="D1" s="50"/>
      <c r="E1" s="50"/>
    </row>
    <row r="2" spans="1:5" ht="36.75" customHeight="1" x14ac:dyDescent="0.3">
      <c r="A2" s="51" t="s">
        <v>12</v>
      </c>
      <c r="B2" s="52"/>
      <c r="C2" s="52"/>
      <c r="D2" s="52"/>
      <c r="E2" s="52"/>
    </row>
    <row r="3" spans="1:5" x14ac:dyDescent="0.25">
      <c r="A3" s="54" t="s">
        <v>61</v>
      </c>
      <c r="B3" s="54"/>
      <c r="C3" s="54"/>
      <c r="D3" s="54"/>
      <c r="E3" s="54"/>
    </row>
    <row r="4" spans="1:5" s="1" customFormat="1" ht="15.6" x14ac:dyDescent="0.3">
      <c r="A4" s="21" t="s">
        <v>13</v>
      </c>
      <c r="B4" s="20"/>
      <c r="C4" s="20"/>
      <c r="D4" s="53" t="s">
        <v>62</v>
      </c>
      <c r="E4" s="53"/>
    </row>
    <row r="5" spans="1:5" x14ac:dyDescent="0.25">
      <c r="A5" s="28"/>
      <c r="B5" s="4"/>
      <c r="C5" s="4"/>
      <c r="D5" s="4"/>
      <c r="E5" s="4"/>
    </row>
    <row r="6" spans="1:5" ht="15" customHeight="1" x14ac:dyDescent="0.25">
      <c r="A6" s="41" t="s">
        <v>0</v>
      </c>
      <c r="B6" s="41"/>
      <c r="C6" s="41"/>
      <c r="D6" s="41"/>
      <c r="E6" s="41"/>
    </row>
    <row r="7" spans="1:5" ht="17.25" customHeight="1" x14ac:dyDescent="0.25">
      <c r="A7" s="49" t="s">
        <v>43</v>
      </c>
      <c r="B7" s="49"/>
      <c r="C7" s="49"/>
      <c r="D7" s="49"/>
      <c r="E7" s="49"/>
    </row>
    <row r="8" spans="1:5" ht="17.25" customHeight="1" x14ac:dyDescent="0.25">
      <c r="A8" s="45" t="s">
        <v>1</v>
      </c>
      <c r="B8" s="45"/>
      <c r="C8" s="45"/>
      <c r="D8" s="45"/>
      <c r="E8" s="45"/>
    </row>
    <row r="9" spans="1:5" ht="14.25" customHeight="1" x14ac:dyDescent="0.25">
      <c r="A9" s="41" t="s">
        <v>38</v>
      </c>
      <c r="B9" s="41"/>
      <c r="C9" s="41"/>
      <c r="D9" s="41"/>
      <c r="E9" s="41"/>
    </row>
    <row r="10" spans="1:5" ht="22.5" customHeight="1" x14ac:dyDescent="0.25">
      <c r="A10" s="46" t="s">
        <v>14</v>
      </c>
      <c r="B10" s="47"/>
      <c r="C10" s="47"/>
      <c r="D10" s="47"/>
      <c r="E10" s="47"/>
    </row>
    <row r="11" spans="1:5" ht="34.5" customHeight="1" x14ac:dyDescent="0.25">
      <c r="A11" s="41" t="s">
        <v>40</v>
      </c>
      <c r="B11" s="41"/>
      <c r="C11" s="41"/>
      <c r="D11" s="41"/>
      <c r="E11" s="41"/>
    </row>
    <row r="12" spans="1:5" ht="18" customHeight="1" x14ac:dyDescent="0.25">
      <c r="A12" s="45" t="s">
        <v>15</v>
      </c>
      <c r="B12" s="48"/>
      <c r="C12" s="48"/>
      <c r="D12" s="48"/>
      <c r="E12" s="48"/>
    </row>
    <row r="13" spans="1:5" ht="15" customHeight="1" x14ac:dyDescent="0.25">
      <c r="A13" s="41" t="s">
        <v>24</v>
      </c>
      <c r="B13" s="41"/>
      <c r="C13" s="41"/>
      <c r="D13" s="41"/>
      <c r="E13" s="41"/>
    </row>
    <row r="14" spans="1:5" ht="15" customHeight="1" x14ac:dyDescent="0.25">
      <c r="A14" s="45" t="s">
        <v>2</v>
      </c>
      <c r="B14" s="48"/>
      <c r="C14" s="48"/>
      <c r="D14" s="48"/>
      <c r="E14" s="48"/>
    </row>
    <row r="15" spans="1:5" ht="18.75" customHeight="1" x14ac:dyDescent="0.25">
      <c r="A15" s="41" t="s">
        <v>25</v>
      </c>
      <c r="B15" s="41"/>
      <c r="C15" s="41"/>
      <c r="D15" s="41"/>
      <c r="E15" s="41"/>
    </row>
    <row r="16" spans="1:5" ht="20.25" customHeight="1" x14ac:dyDescent="0.25">
      <c r="A16" s="45" t="s">
        <v>16</v>
      </c>
      <c r="B16" s="48"/>
      <c r="C16" s="48"/>
      <c r="D16" s="48"/>
      <c r="E16" s="48"/>
    </row>
    <row r="17" spans="1:7" ht="36.75" customHeight="1" x14ac:dyDescent="0.25">
      <c r="A17" s="41" t="s">
        <v>17</v>
      </c>
      <c r="B17" s="41"/>
      <c r="C17" s="41"/>
      <c r="D17" s="41"/>
      <c r="E17" s="41"/>
    </row>
    <row r="18" spans="1:7" ht="69" customHeight="1" x14ac:dyDescent="0.25">
      <c r="A18" s="41" t="s">
        <v>41</v>
      </c>
      <c r="B18" s="41"/>
      <c r="C18" s="41"/>
      <c r="D18" s="41"/>
      <c r="E18" s="41"/>
    </row>
    <row r="19" spans="1:7" ht="35.25" customHeight="1" x14ac:dyDescent="0.25">
      <c r="A19" s="39" t="s">
        <v>42</v>
      </c>
      <c r="B19" s="39"/>
      <c r="C19" s="39"/>
      <c r="D19" s="39"/>
      <c r="E19" s="39"/>
    </row>
    <row r="20" spans="1:7" ht="19.5" customHeight="1" x14ac:dyDescent="0.25">
      <c r="A20" s="39"/>
      <c r="B20" s="39"/>
      <c r="C20" s="39"/>
      <c r="D20" s="39"/>
      <c r="E20" s="39"/>
      <c r="F20" s="2">
        <v>766.2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78" x14ac:dyDescent="0.3">
      <c r="A22" s="19" t="s">
        <v>36</v>
      </c>
      <c r="B22" s="9" t="s">
        <v>37</v>
      </c>
      <c r="C22" s="3" t="s">
        <v>4</v>
      </c>
      <c r="D22" s="3">
        <v>10.8</v>
      </c>
      <c r="E22" s="8">
        <f>D22*F20*G20</f>
        <v>24824.880000000005</v>
      </c>
    </row>
    <row r="23" spans="1:7" ht="69" x14ac:dyDescent="0.25">
      <c r="A23" s="7" t="s">
        <v>53</v>
      </c>
      <c r="B23" s="9" t="s">
        <v>54</v>
      </c>
      <c r="C23" s="3" t="s">
        <v>4</v>
      </c>
      <c r="D23" s="3"/>
      <c r="E23" s="8">
        <f>420.66*3</f>
        <v>1261.98</v>
      </c>
    </row>
    <row r="24" spans="1:7" ht="39.6" x14ac:dyDescent="0.25">
      <c r="A24" s="7" t="s">
        <v>22</v>
      </c>
      <c r="B24" s="9" t="s">
        <v>23</v>
      </c>
      <c r="C24" s="3" t="s">
        <v>4</v>
      </c>
      <c r="D24" s="3">
        <v>0</v>
      </c>
      <c r="E24" s="8">
        <v>0</v>
      </c>
    </row>
    <row r="25" spans="1:7" ht="27.6" x14ac:dyDescent="0.25">
      <c r="A25" s="7" t="s">
        <v>46</v>
      </c>
      <c r="B25" s="9" t="s">
        <v>26</v>
      </c>
      <c r="C25" s="3" t="s">
        <v>4</v>
      </c>
      <c r="D25" s="3">
        <v>3.4</v>
      </c>
      <c r="E25" s="8">
        <f>D25*F20*G20</f>
        <v>7815.24</v>
      </c>
    </row>
    <row r="26" spans="1:7" x14ac:dyDescent="0.25">
      <c r="A26" s="25" t="s">
        <v>45</v>
      </c>
      <c r="B26" s="9" t="s">
        <v>54</v>
      </c>
      <c r="C26" s="3" t="s">
        <v>28</v>
      </c>
      <c r="D26" s="3"/>
      <c r="E26" s="8">
        <v>304.56</v>
      </c>
    </row>
    <row r="27" spans="1:7" ht="27.6" x14ac:dyDescent="0.25">
      <c r="A27" s="33" t="s">
        <v>55</v>
      </c>
      <c r="B27" s="34" t="s">
        <v>56</v>
      </c>
      <c r="C27" s="34" t="s">
        <v>57</v>
      </c>
      <c r="D27" s="34">
        <v>15</v>
      </c>
      <c r="E27" s="33">
        <f>D27*197.1</f>
        <v>2956.5</v>
      </c>
    </row>
    <row r="28" spans="1:7" x14ac:dyDescent="0.25">
      <c r="A28" s="33" t="s">
        <v>60</v>
      </c>
      <c r="B28" s="34" t="s">
        <v>56</v>
      </c>
      <c r="C28" s="34" t="s">
        <v>57</v>
      </c>
      <c r="D28" s="34">
        <v>4</v>
      </c>
      <c r="E28" s="33">
        <f>D28*197.1</f>
        <v>788.4</v>
      </c>
    </row>
    <row r="29" spans="1:7" ht="22.8" customHeight="1" x14ac:dyDescent="0.25">
      <c r="A29" s="10" t="s">
        <v>27</v>
      </c>
      <c r="B29" s="11"/>
      <c r="C29" s="12"/>
      <c r="D29" s="12"/>
      <c r="E29" s="13">
        <f>SUM(E22:E28)</f>
        <v>37951.560000000005</v>
      </c>
    </row>
    <row r="30" spans="1:7" ht="20.399999999999999" customHeight="1" x14ac:dyDescent="0.25"/>
    <row r="31" spans="1:7" ht="29.4" customHeight="1" x14ac:dyDescent="0.25">
      <c r="A31" s="41" t="s">
        <v>58</v>
      </c>
      <c r="B31" s="41"/>
      <c r="C31" s="41"/>
      <c r="D31" s="41"/>
      <c r="E31" s="41"/>
    </row>
    <row r="32" spans="1:7" ht="33" customHeight="1" x14ac:dyDescent="0.25">
      <c r="A32" s="41" t="s">
        <v>21</v>
      </c>
      <c r="B32" s="41"/>
      <c r="C32" s="41"/>
      <c r="D32" s="41"/>
      <c r="E32" s="41"/>
    </row>
    <row r="33" spans="1:5" x14ac:dyDescent="0.25">
      <c r="A33" s="41" t="s">
        <v>20</v>
      </c>
      <c r="B33" s="41"/>
      <c r="C33" s="41"/>
      <c r="D33" s="41"/>
      <c r="E33" s="41"/>
    </row>
    <row r="34" spans="1:5" x14ac:dyDescent="0.25">
      <c r="A34" s="41" t="s">
        <v>30</v>
      </c>
      <c r="B34" s="41"/>
      <c r="C34" s="41"/>
      <c r="D34" s="41"/>
      <c r="E34" s="41"/>
    </row>
    <row r="35" spans="1:5" x14ac:dyDescent="0.25">
      <c r="A35" s="41" t="s">
        <v>18</v>
      </c>
      <c r="B35" s="41"/>
      <c r="C35" s="41"/>
      <c r="D35" s="41"/>
      <c r="E35" s="41"/>
    </row>
    <row r="36" spans="1:5" x14ac:dyDescent="0.25">
      <c r="A36" s="42" t="s">
        <v>5</v>
      </c>
      <c r="B36" s="42"/>
      <c r="C36" s="42"/>
      <c r="D36" s="42"/>
      <c r="E36" s="42"/>
    </row>
    <row r="37" spans="1:5" x14ac:dyDescent="0.25">
      <c r="A37" s="41" t="s">
        <v>18</v>
      </c>
      <c r="B37" s="41"/>
      <c r="C37" s="41"/>
      <c r="D37" s="41"/>
      <c r="E37" s="41"/>
    </row>
    <row r="38" spans="1:5" x14ac:dyDescent="0.25">
      <c r="A38" s="43" t="s">
        <v>29</v>
      </c>
      <c r="B38" s="43"/>
      <c r="C38" s="43"/>
      <c r="D38" s="43"/>
      <c r="E38" s="5"/>
    </row>
    <row r="39" spans="1:5" x14ac:dyDescent="0.25">
      <c r="B39" s="38" t="s">
        <v>19</v>
      </c>
      <c r="C39" s="38"/>
      <c r="D39" s="38"/>
      <c r="E39" s="6" t="s">
        <v>6</v>
      </c>
    </row>
    <row r="40" spans="1:5" x14ac:dyDescent="0.25">
      <c r="A40" s="27"/>
      <c r="B40" s="27"/>
      <c r="C40" s="27"/>
      <c r="D40" s="27"/>
      <c r="E40" s="27"/>
    </row>
    <row r="41" spans="1:5" x14ac:dyDescent="0.25">
      <c r="A41" s="44" t="s">
        <v>39</v>
      </c>
      <c r="B41" s="44"/>
      <c r="C41" s="44"/>
      <c r="D41" s="44"/>
      <c r="E41" s="5"/>
    </row>
    <row r="42" spans="1:5" x14ac:dyDescent="0.25">
      <c r="B42" s="38" t="s">
        <v>19</v>
      </c>
      <c r="C42" s="38"/>
      <c r="D42" s="38"/>
      <c r="E42" s="6" t="s">
        <v>6</v>
      </c>
    </row>
    <row r="44" spans="1:5" x14ac:dyDescent="0.25">
      <c r="A44" s="2" t="s">
        <v>68</v>
      </c>
    </row>
    <row r="45" spans="1:5" x14ac:dyDescent="0.25">
      <c r="A45" s="14" t="s">
        <v>31</v>
      </c>
    </row>
    <row r="46" spans="1:5" x14ac:dyDescent="0.25">
      <c r="A46" s="2" t="s">
        <v>35</v>
      </c>
      <c r="B46" s="15">
        <f>'1кв'!B49</f>
        <v>-12226.3</v>
      </c>
    </row>
    <row r="47" spans="1:5" x14ac:dyDescent="0.25">
      <c r="A47" s="26" t="s">
        <v>59</v>
      </c>
      <c r="B47" s="16"/>
    </row>
    <row r="48" spans="1:5" x14ac:dyDescent="0.25">
      <c r="A48" s="2" t="s">
        <v>32</v>
      </c>
      <c r="B48" s="16">
        <v>40746.239999999998</v>
      </c>
    </row>
    <row r="49" spans="1:2" ht="27.6" x14ac:dyDescent="0.25">
      <c r="A49" s="26" t="s">
        <v>34</v>
      </c>
      <c r="B49" s="16">
        <f>E29</f>
        <v>37951.560000000005</v>
      </c>
    </row>
    <row r="50" spans="1:2" x14ac:dyDescent="0.25">
      <c r="A50" s="17" t="s">
        <v>33</v>
      </c>
      <c r="B50" s="18">
        <f>B46+B48-B49</f>
        <v>-9431.6200000000063</v>
      </c>
    </row>
  </sheetData>
  <mergeCells count="30">
    <mergeCell ref="B42:D42"/>
    <mergeCell ref="A20:E20"/>
    <mergeCell ref="A31:E31"/>
    <mergeCell ref="A32:E32"/>
    <mergeCell ref="A33:E33"/>
    <mergeCell ref="A34:E34"/>
    <mergeCell ref="A35:E35"/>
    <mergeCell ref="A36:E36"/>
    <mergeCell ref="A37:E37"/>
    <mergeCell ref="A38:D38"/>
    <mergeCell ref="B39:D39"/>
    <mergeCell ref="A41:D41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19685039370078741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topLeftCell="A25" zoomScaleNormal="100" zoomScaleSheetLayoutView="100" workbookViewId="0">
      <selection activeCell="A42" sqref="A42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6" width="12" style="2" bestFit="1" customWidth="1"/>
    <col min="7" max="16384" width="9.109375" style="2"/>
  </cols>
  <sheetData>
    <row r="1" spans="1:5" ht="15.6" x14ac:dyDescent="0.25">
      <c r="A1" s="50" t="s">
        <v>11</v>
      </c>
      <c r="B1" s="50"/>
      <c r="C1" s="50"/>
      <c r="D1" s="50"/>
      <c r="E1" s="50"/>
    </row>
    <row r="2" spans="1:5" ht="36.75" customHeight="1" x14ac:dyDescent="0.3">
      <c r="A2" s="51" t="s">
        <v>12</v>
      </c>
      <c r="B2" s="52"/>
      <c r="C2" s="52"/>
      <c r="D2" s="52"/>
      <c r="E2" s="52"/>
    </row>
    <row r="3" spans="1:5" x14ac:dyDescent="0.25">
      <c r="A3" s="54" t="s">
        <v>63</v>
      </c>
      <c r="B3" s="54"/>
      <c r="C3" s="54"/>
      <c r="D3" s="54"/>
      <c r="E3" s="54"/>
    </row>
    <row r="4" spans="1:5" s="1" customFormat="1" ht="15.6" x14ac:dyDescent="0.3">
      <c r="A4" s="21" t="s">
        <v>13</v>
      </c>
      <c r="B4" s="20"/>
      <c r="C4" s="20"/>
      <c r="D4" s="53" t="s">
        <v>64</v>
      </c>
      <c r="E4" s="53"/>
    </row>
    <row r="5" spans="1:5" x14ac:dyDescent="0.25">
      <c r="A5" s="32"/>
      <c r="B5" s="4"/>
      <c r="C5" s="4"/>
      <c r="D5" s="4"/>
      <c r="E5" s="4"/>
    </row>
    <row r="6" spans="1:5" ht="15" customHeight="1" x14ac:dyDescent="0.25">
      <c r="A6" s="41" t="s">
        <v>0</v>
      </c>
      <c r="B6" s="41"/>
      <c r="C6" s="41"/>
      <c r="D6" s="41"/>
      <c r="E6" s="41"/>
    </row>
    <row r="7" spans="1:5" ht="17.25" customHeight="1" x14ac:dyDescent="0.25">
      <c r="A7" s="49" t="s">
        <v>43</v>
      </c>
      <c r="B7" s="49"/>
      <c r="C7" s="49"/>
      <c r="D7" s="49"/>
      <c r="E7" s="49"/>
    </row>
    <row r="8" spans="1:5" ht="17.25" customHeight="1" x14ac:dyDescent="0.25">
      <c r="A8" s="45" t="s">
        <v>1</v>
      </c>
      <c r="B8" s="45"/>
      <c r="C8" s="45"/>
      <c r="D8" s="45"/>
      <c r="E8" s="45"/>
    </row>
    <row r="9" spans="1:5" ht="14.25" customHeight="1" x14ac:dyDescent="0.25">
      <c r="A9" s="41" t="s">
        <v>38</v>
      </c>
      <c r="B9" s="41"/>
      <c r="C9" s="41"/>
      <c r="D9" s="41"/>
      <c r="E9" s="41"/>
    </row>
    <row r="10" spans="1:5" ht="22.5" customHeight="1" x14ac:dyDescent="0.25">
      <c r="A10" s="46" t="s">
        <v>14</v>
      </c>
      <c r="B10" s="47"/>
      <c r="C10" s="47"/>
      <c r="D10" s="47"/>
      <c r="E10" s="47"/>
    </row>
    <row r="11" spans="1:5" ht="34.5" customHeight="1" x14ac:dyDescent="0.25">
      <c r="A11" s="41" t="s">
        <v>40</v>
      </c>
      <c r="B11" s="41"/>
      <c r="C11" s="41"/>
      <c r="D11" s="41"/>
      <c r="E11" s="41"/>
    </row>
    <row r="12" spans="1:5" ht="18" customHeight="1" x14ac:dyDescent="0.25">
      <c r="A12" s="45" t="s">
        <v>15</v>
      </c>
      <c r="B12" s="48"/>
      <c r="C12" s="48"/>
      <c r="D12" s="48"/>
      <c r="E12" s="48"/>
    </row>
    <row r="13" spans="1:5" ht="15" customHeight="1" x14ac:dyDescent="0.25">
      <c r="A13" s="41" t="s">
        <v>24</v>
      </c>
      <c r="B13" s="41"/>
      <c r="C13" s="41"/>
      <c r="D13" s="41"/>
      <c r="E13" s="41"/>
    </row>
    <row r="14" spans="1:5" ht="15" customHeight="1" x14ac:dyDescent="0.25">
      <c r="A14" s="45" t="s">
        <v>2</v>
      </c>
      <c r="B14" s="48"/>
      <c r="C14" s="48"/>
      <c r="D14" s="48"/>
      <c r="E14" s="48"/>
    </row>
    <row r="15" spans="1:5" ht="18.75" customHeight="1" x14ac:dyDescent="0.25">
      <c r="A15" s="41" t="s">
        <v>25</v>
      </c>
      <c r="B15" s="41"/>
      <c r="C15" s="41"/>
      <c r="D15" s="41"/>
      <c r="E15" s="41"/>
    </row>
    <row r="16" spans="1:5" ht="20.25" customHeight="1" x14ac:dyDescent="0.25">
      <c r="A16" s="45" t="s">
        <v>16</v>
      </c>
      <c r="B16" s="48"/>
      <c r="C16" s="48"/>
      <c r="D16" s="48"/>
      <c r="E16" s="48"/>
    </row>
    <row r="17" spans="1:7" ht="36.75" customHeight="1" x14ac:dyDescent="0.25">
      <c r="A17" s="41" t="s">
        <v>17</v>
      </c>
      <c r="B17" s="41"/>
      <c r="C17" s="41"/>
      <c r="D17" s="41"/>
      <c r="E17" s="41"/>
    </row>
    <row r="18" spans="1:7" ht="58.8" customHeight="1" x14ac:dyDescent="0.25">
      <c r="A18" s="41" t="s">
        <v>41</v>
      </c>
      <c r="B18" s="41"/>
      <c r="C18" s="41"/>
      <c r="D18" s="41"/>
      <c r="E18" s="41"/>
    </row>
    <row r="19" spans="1:7" ht="35.25" customHeight="1" x14ac:dyDescent="0.25">
      <c r="A19" s="39" t="s">
        <v>42</v>
      </c>
      <c r="B19" s="39"/>
      <c r="C19" s="39"/>
      <c r="D19" s="39"/>
      <c r="E19" s="39"/>
    </row>
    <row r="20" spans="1:7" ht="19.5" customHeight="1" x14ac:dyDescent="0.25">
      <c r="A20" s="39"/>
      <c r="B20" s="39"/>
      <c r="C20" s="39"/>
      <c r="D20" s="39"/>
      <c r="E20" s="39"/>
      <c r="F20" s="2">
        <v>766.2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78" x14ac:dyDescent="0.3">
      <c r="A22" s="19" t="s">
        <v>36</v>
      </c>
      <c r="B22" s="9" t="s">
        <v>37</v>
      </c>
      <c r="C22" s="3" t="s">
        <v>4</v>
      </c>
      <c r="D22" s="3">
        <v>11</v>
      </c>
      <c r="E22" s="8">
        <f>D22*F20*G20</f>
        <v>25284.600000000002</v>
      </c>
    </row>
    <row r="23" spans="1:7" ht="69" x14ac:dyDescent="0.25">
      <c r="A23" s="7" t="s">
        <v>53</v>
      </c>
      <c r="B23" s="9" t="s">
        <v>66</v>
      </c>
      <c r="C23" s="3" t="s">
        <v>4</v>
      </c>
      <c r="D23" s="3"/>
      <c r="E23" s="8">
        <f>420.66*3</f>
        <v>1261.98</v>
      </c>
    </row>
    <row r="24" spans="1:7" ht="39.6" x14ac:dyDescent="0.25">
      <c r="A24" s="7" t="s">
        <v>22</v>
      </c>
      <c r="B24" s="9" t="s">
        <v>23</v>
      </c>
      <c r="C24" s="3" t="s">
        <v>4</v>
      </c>
      <c r="D24" s="3">
        <v>0</v>
      </c>
      <c r="E24" s="8">
        <v>0</v>
      </c>
    </row>
    <row r="25" spans="1:7" ht="27.6" x14ac:dyDescent="0.25">
      <c r="A25" s="7" t="s">
        <v>46</v>
      </c>
      <c r="B25" s="9" t="s">
        <v>26</v>
      </c>
      <c r="C25" s="3" t="s">
        <v>4</v>
      </c>
      <c r="D25" s="3">
        <v>3.43</v>
      </c>
      <c r="E25" s="8">
        <f>D25*F20*G20</f>
        <v>7884.1980000000003</v>
      </c>
    </row>
    <row r="26" spans="1:7" x14ac:dyDescent="0.25">
      <c r="A26" s="25" t="s">
        <v>45</v>
      </c>
      <c r="B26" s="9" t="s">
        <v>66</v>
      </c>
      <c r="C26" s="3" t="s">
        <v>28</v>
      </c>
      <c r="D26" s="3"/>
      <c r="E26" s="8">
        <v>754.65</v>
      </c>
    </row>
    <row r="27" spans="1:7" ht="22.8" customHeight="1" x14ac:dyDescent="0.25">
      <c r="A27" s="10" t="s">
        <v>27</v>
      </c>
      <c r="B27" s="11"/>
      <c r="C27" s="12"/>
      <c r="D27" s="12"/>
      <c r="E27" s="13">
        <f>SUM(E22:E26)</f>
        <v>35185.428000000007</v>
      </c>
    </row>
    <row r="28" spans="1:7" ht="20.399999999999999" customHeight="1" x14ac:dyDescent="0.25"/>
    <row r="29" spans="1:7" ht="29.4" customHeight="1" x14ac:dyDescent="0.25">
      <c r="A29" s="41" t="s">
        <v>67</v>
      </c>
      <c r="B29" s="41"/>
      <c r="C29" s="41"/>
      <c r="D29" s="41"/>
      <c r="E29" s="41"/>
    </row>
    <row r="30" spans="1:7" ht="33" customHeight="1" x14ac:dyDescent="0.25">
      <c r="A30" s="41" t="s">
        <v>21</v>
      </c>
      <c r="B30" s="41"/>
      <c r="C30" s="41"/>
      <c r="D30" s="41"/>
      <c r="E30" s="41"/>
    </row>
    <row r="31" spans="1:7" x14ac:dyDescent="0.25">
      <c r="A31" s="41" t="s">
        <v>20</v>
      </c>
      <c r="B31" s="41"/>
      <c r="C31" s="41"/>
      <c r="D31" s="41"/>
      <c r="E31" s="41"/>
    </row>
    <row r="32" spans="1:7" x14ac:dyDescent="0.25">
      <c r="A32" s="41" t="s">
        <v>30</v>
      </c>
      <c r="B32" s="41"/>
      <c r="C32" s="41"/>
      <c r="D32" s="41"/>
      <c r="E32" s="41"/>
    </row>
    <row r="33" spans="1:5" x14ac:dyDescent="0.25">
      <c r="A33" s="41" t="s">
        <v>18</v>
      </c>
      <c r="B33" s="41"/>
      <c r="C33" s="41"/>
      <c r="D33" s="41"/>
      <c r="E33" s="41"/>
    </row>
    <row r="34" spans="1:5" x14ac:dyDescent="0.25">
      <c r="A34" s="42" t="s">
        <v>5</v>
      </c>
      <c r="B34" s="42"/>
      <c r="C34" s="42"/>
      <c r="D34" s="42"/>
      <c r="E34" s="42"/>
    </row>
    <row r="35" spans="1:5" x14ac:dyDescent="0.25">
      <c r="A35" s="41" t="s">
        <v>18</v>
      </c>
      <c r="B35" s="41"/>
      <c r="C35" s="41"/>
      <c r="D35" s="41"/>
      <c r="E35" s="41"/>
    </row>
    <row r="36" spans="1:5" x14ac:dyDescent="0.25">
      <c r="A36" s="43" t="s">
        <v>29</v>
      </c>
      <c r="B36" s="43"/>
      <c r="C36" s="43"/>
      <c r="D36" s="43"/>
      <c r="E36" s="5"/>
    </row>
    <row r="37" spans="1:5" x14ac:dyDescent="0.25">
      <c r="B37" s="38" t="s">
        <v>19</v>
      </c>
      <c r="C37" s="38"/>
      <c r="D37" s="38"/>
      <c r="E37" s="6" t="s">
        <v>6</v>
      </c>
    </row>
    <row r="38" spans="1:5" x14ac:dyDescent="0.25">
      <c r="A38" s="31"/>
      <c r="B38" s="31"/>
      <c r="C38" s="31"/>
      <c r="D38" s="31"/>
      <c r="E38" s="31"/>
    </row>
    <row r="39" spans="1:5" x14ac:dyDescent="0.25">
      <c r="A39" s="44" t="s">
        <v>39</v>
      </c>
      <c r="B39" s="44"/>
      <c r="C39" s="44"/>
      <c r="D39" s="44"/>
      <c r="E39" s="5"/>
    </row>
    <row r="40" spans="1:5" x14ac:dyDescent="0.25">
      <c r="B40" s="38" t="s">
        <v>19</v>
      </c>
      <c r="C40" s="38"/>
      <c r="D40" s="38"/>
      <c r="E40" s="6" t="s">
        <v>6</v>
      </c>
    </row>
    <row r="42" spans="1:5" x14ac:dyDescent="0.25">
      <c r="A42" s="2" t="s">
        <v>68</v>
      </c>
    </row>
    <row r="43" spans="1:5" x14ac:dyDescent="0.25">
      <c r="A43" s="14" t="s">
        <v>31</v>
      </c>
    </row>
    <row r="44" spans="1:5" x14ac:dyDescent="0.25">
      <c r="A44" s="2" t="s">
        <v>35</v>
      </c>
      <c r="B44" s="15">
        <f>'2кв'!B50</f>
        <v>-9431.6200000000063</v>
      </c>
    </row>
    <row r="45" spans="1:5" x14ac:dyDescent="0.25">
      <c r="A45" s="30" t="s">
        <v>65</v>
      </c>
      <c r="B45" s="16"/>
    </row>
    <row r="46" spans="1:5" x14ac:dyDescent="0.25">
      <c r="A46" s="2" t="s">
        <v>32</v>
      </c>
      <c r="B46" s="16">
        <v>35942.97</v>
      </c>
    </row>
    <row r="47" spans="1:5" ht="27.6" x14ac:dyDescent="0.25">
      <c r="A47" s="30" t="s">
        <v>34</v>
      </c>
      <c r="B47" s="16">
        <f>E27</f>
        <v>35185.428000000007</v>
      </c>
    </row>
    <row r="48" spans="1:5" x14ac:dyDescent="0.25">
      <c r="A48" s="17" t="s">
        <v>33</v>
      </c>
      <c r="B48" s="18">
        <f>B44+B46-B47</f>
        <v>-8674.0780000000123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D39"/>
  </mergeCells>
  <printOptions horizontalCentered="1"/>
  <pageMargins left="0.19685039370078741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zoomScaleNormal="100" zoomScaleSheetLayoutView="100" workbookViewId="0">
      <selection activeCell="E27" sqref="E27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6" width="12" style="2" bestFit="1" customWidth="1"/>
    <col min="7" max="16384" width="9.109375" style="2"/>
  </cols>
  <sheetData>
    <row r="1" spans="1:5" ht="15.6" x14ac:dyDescent="0.25">
      <c r="A1" s="50" t="s">
        <v>11</v>
      </c>
      <c r="B1" s="50"/>
      <c r="C1" s="50"/>
      <c r="D1" s="50"/>
      <c r="E1" s="50"/>
    </row>
    <row r="2" spans="1:5" ht="36.75" customHeight="1" x14ac:dyDescent="0.3">
      <c r="A2" s="51" t="s">
        <v>12</v>
      </c>
      <c r="B2" s="52"/>
      <c r="C2" s="52"/>
      <c r="D2" s="52"/>
      <c r="E2" s="52"/>
    </row>
    <row r="3" spans="1:5" x14ac:dyDescent="0.25">
      <c r="A3" s="54" t="s">
        <v>69</v>
      </c>
      <c r="B3" s="54"/>
      <c r="C3" s="54"/>
      <c r="D3" s="54"/>
      <c r="E3" s="54"/>
    </row>
    <row r="4" spans="1:5" s="1" customFormat="1" ht="15.6" x14ac:dyDescent="0.3">
      <c r="A4" s="21" t="s">
        <v>13</v>
      </c>
      <c r="B4" s="20"/>
      <c r="C4" s="20"/>
      <c r="D4" s="53" t="s">
        <v>70</v>
      </c>
      <c r="E4" s="53"/>
    </row>
    <row r="5" spans="1:5" x14ac:dyDescent="0.25">
      <c r="A5" s="37"/>
      <c r="B5" s="4"/>
      <c r="C5" s="4"/>
      <c r="D5" s="4"/>
      <c r="E5" s="55"/>
    </row>
    <row r="6" spans="1:5" ht="15" customHeight="1" x14ac:dyDescent="0.25">
      <c r="A6" s="41" t="s">
        <v>0</v>
      </c>
      <c r="B6" s="41"/>
      <c r="C6" s="41"/>
      <c r="D6" s="41"/>
      <c r="E6" s="41"/>
    </row>
    <row r="7" spans="1:5" ht="17.25" customHeight="1" x14ac:dyDescent="0.25">
      <c r="A7" s="49" t="s">
        <v>43</v>
      </c>
      <c r="B7" s="49"/>
      <c r="C7" s="49"/>
      <c r="D7" s="49"/>
      <c r="E7" s="49"/>
    </row>
    <row r="8" spans="1:5" ht="17.25" customHeight="1" x14ac:dyDescent="0.25">
      <c r="A8" s="45" t="s">
        <v>1</v>
      </c>
      <c r="B8" s="45"/>
      <c r="C8" s="45"/>
      <c r="D8" s="45"/>
      <c r="E8" s="45"/>
    </row>
    <row r="9" spans="1:5" ht="14.25" customHeight="1" x14ac:dyDescent="0.25">
      <c r="A9" s="41" t="s">
        <v>38</v>
      </c>
      <c r="B9" s="41"/>
      <c r="C9" s="41"/>
      <c r="D9" s="41"/>
      <c r="E9" s="41"/>
    </row>
    <row r="10" spans="1:5" ht="22.5" customHeight="1" x14ac:dyDescent="0.25">
      <c r="A10" s="46" t="s">
        <v>14</v>
      </c>
      <c r="B10" s="47"/>
      <c r="C10" s="47"/>
      <c r="D10" s="47"/>
      <c r="E10" s="47"/>
    </row>
    <row r="11" spans="1:5" ht="34.5" customHeight="1" x14ac:dyDescent="0.25">
      <c r="A11" s="41" t="s">
        <v>40</v>
      </c>
      <c r="B11" s="41"/>
      <c r="C11" s="41"/>
      <c r="D11" s="41"/>
      <c r="E11" s="41"/>
    </row>
    <row r="12" spans="1:5" ht="18" customHeight="1" x14ac:dyDescent="0.25">
      <c r="A12" s="45" t="s">
        <v>15</v>
      </c>
      <c r="B12" s="48"/>
      <c r="C12" s="48"/>
      <c r="D12" s="48"/>
      <c r="E12" s="48"/>
    </row>
    <row r="13" spans="1:5" ht="15" customHeight="1" x14ac:dyDescent="0.25">
      <c r="A13" s="41" t="s">
        <v>24</v>
      </c>
      <c r="B13" s="41"/>
      <c r="C13" s="41"/>
      <c r="D13" s="41"/>
      <c r="E13" s="41"/>
    </row>
    <row r="14" spans="1:5" ht="15" customHeight="1" x14ac:dyDescent="0.25">
      <c r="A14" s="45" t="s">
        <v>2</v>
      </c>
      <c r="B14" s="48"/>
      <c r="C14" s="48"/>
      <c r="D14" s="48"/>
      <c r="E14" s="48"/>
    </row>
    <row r="15" spans="1:5" ht="18.75" customHeight="1" x14ac:dyDescent="0.25">
      <c r="A15" s="41" t="s">
        <v>25</v>
      </c>
      <c r="B15" s="41"/>
      <c r="C15" s="41"/>
      <c r="D15" s="41"/>
      <c r="E15" s="41"/>
    </row>
    <row r="16" spans="1:5" ht="20.25" customHeight="1" x14ac:dyDescent="0.25">
      <c r="A16" s="45" t="s">
        <v>16</v>
      </c>
      <c r="B16" s="48"/>
      <c r="C16" s="48"/>
      <c r="D16" s="48"/>
      <c r="E16" s="48"/>
    </row>
    <row r="17" spans="1:7" ht="36.75" customHeight="1" x14ac:dyDescent="0.25">
      <c r="A17" s="41" t="s">
        <v>17</v>
      </c>
      <c r="B17" s="41"/>
      <c r="C17" s="41"/>
      <c r="D17" s="41"/>
      <c r="E17" s="41"/>
    </row>
    <row r="18" spans="1:7" ht="58.8" customHeight="1" x14ac:dyDescent="0.25">
      <c r="A18" s="41" t="s">
        <v>41</v>
      </c>
      <c r="B18" s="41"/>
      <c r="C18" s="41"/>
      <c r="D18" s="41"/>
      <c r="E18" s="41"/>
    </row>
    <row r="19" spans="1:7" ht="35.25" customHeight="1" x14ac:dyDescent="0.25">
      <c r="A19" s="39" t="s">
        <v>42</v>
      </c>
      <c r="B19" s="39"/>
      <c r="C19" s="39"/>
      <c r="D19" s="39"/>
      <c r="E19" s="39"/>
    </row>
    <row r="20" spans="1:7" ht="19.5" customHeight="1" x14ac:dyDescent="0.25">
      <c r="A20" s="39"/>
      <c r="B20" s="39"/>
      <c r="C20" s="39"/>
      <c r="D20" s="39"/>
      <c r="E20" s="39"/>
      <c r="F20" s="2">
        <v>766.2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78" x14ac:dyDescent="0.3">
      <c r="A22" s="19" t="s">
        <v>36</v>
      </c>
      <c r="B22" s="9" t="s">
        <v>37</v>
      </c>
      <c r="C22" s="3" t="s">
        <v>4</v>
      </c>
      <c r="D22" s="3">
        <v>11</v>
      </c>
      <c r="E22" s="8">
        <f>D22*F20*G20</f>
        <v>25284.600000000002</v>
      </c>
    </row>
    <row r="23" spans="1:7" ht="69" x14ac:dyDescent="0.25">
      <c r="A23" s="7" t="s">
        <v>53</v>
      </c>
      <c r="B23" s="9" t="s">
        <v>71</v>
      </c>
      <c r="C23" s="3" t="s">
        <v>4</v>
      </c>
      <c r="D23" s="3"/>
      <c r="E23" s="8">
        <f>420.66*3</f>
        <v>1261.98</v>
      </c>
    </row>
    <row r="24" spans="1:7" ht="39.6" x14ac:dyDescent="0.25">
      <c r="A24" s="7" t="s">
        <v>22</v>
      </c>
      <c r="B24" s="9" t="s">
        <v>23</v>
      </c>
      <c r="C24" s="3" t="s">
        <v>4</v>
      </c>
      <c r="D24" s="3">
        <v>0</v>
      </c>
      <c r="E24" s="8">
        <v>0</v>
      </c>
    </row>
    <row r="25" spans="1:7" ht="27.6" x14ac:dyDescent="0.25">
      <c r="A25" s="7" t="s">
        <v>46</v>
      </c>
      <c r="B25" s="9" t="s">
        <v>26</v>
      </c>
      <c r="C25" s="3" t="s">
        <v>4</v>
      </c>
      <c r="D25" s="3">
        <v>3.43</v>
      </c>
      <c r="E25" s="8">
        <f>D25*F20*G20</f>
        <v>7884.1980000000003</v>
      </c>
    </row>
    <row r="26" spans="1:7" x14ac:dyDescent="0.25">
      <c r="A26" s="25" t="s">
        <v>45</v>
      </c>
      <c r="B26" s="9" t="s">
        <v>71</v>
      </c>
      <c r="C26" s="3" t="s">
        <v>28</v>
      </c>
      <c r="D26" s="3"/>
      <c r="E26" s="8">
        <v>743.5</v>
      </c>
    </row>
    <row r="27" spans="1:7" ht="22.8" customHeight="1" x14ac:dyDescent="0.25">
      <c r="A27" s="10" t="s">
        <v>27</v>
      </c>
      <c r="B27" s="11"/>
      <c r="C27" s="12"/>
      <c r="D27" s="12"/>
      <c r="E27" s="13">
        <f>SUM(E22:E26)</f>
        <v>35174.278000000006</v>
      </c>
    </row>
    <row r="28" spans="1:7" ht="20.399999999999999" customHeight="1" x14ac:dyDescent="0.25"/>
    <row r="29" spans="1:7" ht="29.4" customHeight="1" x14ac:dyDescent="0.25">
      <c r="A29" s="40" t="s">
        <v>72</v>
      </c>
      <c r="B29" s="40"/>
      <c r="C29" s="40"/>
      <c r="D29" s="40"/>
      <c r="E29" s="40"/>
    </row>
    <row r="30" spans="1:7" ht="33" customHeight="1" x14ac:dyDescent="0.25">
      <c r="A30" s="41" t="s">
        <v>21</v>
      </c>
      <c r="B30" s="41"/>
      <c r="C30" s="41"/>
      <c r="D30" s="41"/>
      <c r="E30" s="41"/>
    </row>
    <row r="31" spans="1:7" x14ac:dyDescent="0.25">
      <c r="A31" s="41" t="s">
        <v>20</v>
      </c>
      <c r="B31" s="41"/>
      <c r="C31" s="41"/>
      <c r="D31" s="41"/>
      <c r="E31" s="41"/>
    </row>
    <row r="32" spans="1:7" x14ac:dyDescent="0.25">
      <c r="A32" s="41" t="s">
        <v>30</v>
      </c>
      <c r="B32" s="41"/>
      <c r="C32" s="41"/>
      <c r="D32" s="41"/>
      <c r="E32" s="41"/>
    </row>
    <row r="33" spans="1:5" x14ac:dyDescent="0.25">
      <c r="A33" s="41" t="s">
        <v>18</v>
      </c>
      <c r="B33" s="41"/>
      <c r="C33" s="41"/>
      <c r="D33" s="41"/>
      <c r="E33" s="41"/>
    </row>
    <row r="34" spans="1:5" x14ac:dyDescent="0.25">
      <c r="A34" s="42" t="s">
        <v>5</v>
      </c>
      <c r="B34" s="42"/>
      <c r="C34" s="42"/>
      <c r="D34" s="42"/>
      <c r="E34" s="42"/>
    </row>
    <row r="35" spans="1:5" x14ac:dyDescent="0.25">
      <c r="A35" s="41" t="s">
        <v>18</v>
      </c>
      <c r="B35" s="41"/>
      <c r="C35" s="41"/>
      <c r="D35" s="41"/>
      <c r="E35" s="41"/>
    </row>
    <row r="36" spans="1:5" x14ac:dyDescent="0.25">
      <c r="A36" s="43" t="s">
        <v>29</v>
      </c>
      <c r="B36" s="43"/>
      <c r="C36" s="43"/>
      <c r="D36" s="43"/>
      <c r="E36" s="5"/>
    </row>
    <row r="37" spans="1:5" x14ac:dyDescent="0.25">
      <c r="B37" s="38" t="s">
        <v>19</v>
      </c>
      <c r="C37" s="38"/>
      <c r="D37" s="38"/>
      <c r="E37" s="6" t="s">
        <v>6</v>
      </c>
    </row>
    <row r="38" spans="1:5" x14ac:dyDescent="0.25">
      <c r="A38" s="36"/>
      <c r="B38" s="36"/>
      <c r="C38" s="36"/>
      <c r="D38" s="36"/>
      <c r="E38" s="36"/>
    </row>
    <row r="39" spans="1:5" x14ac:dyDescent="0.25">
      <c r="A39" s="44" t="s">
        <v>39</v>
      </c>
      <c r="B39" s="44"/>
      <c r="C39" s="44"/>
      <c r="D39" s="44"/>
      <c r="E39" s="5"/>
    </row>
    <row r="40" spans="1:5" x14ac:dyDescent="0.25">
      <c r="B40" s="38" t="s">
        <v>19</v>
      </c>
      <c r="C40" s="38"/>
      <c r="D40" s="38"/>
      <c r="E40" s="6" t="s">
        <v>6</v>
      </c>
    </row>
    <row r="42" spans="1:5" x14ac:dyDescent="0.25">
      <c r="A42" s="2" t="s">
        <v>68</v>
      </c>
    </row>
    <row r="43" spans="1:5" x14ac:dyDescent="0.25">
      <c r="A43" s="14" t="s">
        <v>31</v>
      </c>
    </row>
    <row r="44" spans="1:5" x14ac:dyDescent="0.25">
      <c r="A44" s="2" t="s">
        <v>35</v>
      </c>
      <c r="B44" s="15">
        <f>'3кв'!B48</f>
        <v>-8674.0780000000123</v>
      </c>
    </row>
    <row r="45" spans="1:5" x14ac:dyDescent="0.25">
      <c r="A45" s="35" t="s">
        <v>65</v>
      </c>
      <c r="B45" s="16"/>
    </row>
    <row r="46" spans="1:5" x14ac:dyDescent="0.25">
      <c r="A46" s="2" t="s">
        <v>32</v>
      </c>
      <c r="B46" s="16">
        <v>40855.08</v>
      </c>
    </row>
    <row r="47" spans="1:5" ht="27.6" x14ac:dyDescent="0.25">
      <c r="A47" s="35" t="s">
        <v>34</v>
      </c>
      <c r="B47" s="16">
        <f>E27</f>
        <v>35174.278000000006</v>
      </c>
    </row>
    <row r="48" spans="1:5" x14ac:dyDescent="0.25">
      <c r="A48" s="17" t="s">
        <v>33</v>
      </c>
      <c r="B48" s="18">
        <f>B44+B46-B47</f>
        <v>-2993.2760000000162</v>
      </c>
    </row>
  </sheetData>
  <mergeCells count="30">
    <mergeCell ref="A34:E34"/>
    <mergeCell ref="A35:E35"/>
    <mergeCell ref="A36:D36"/>
    <mergeCell ref="B37:D37"/>
    <mergeCell ref="A39:D39"/>
    <mergeCell ref="B40:D40"/>
    <mergeCell ref="A20:E20"/>
    <mergeCell ref="A29:E29"/>
    <mergeCell ref="A30:E30"/>
    <mergeCell ref="A31:E31"/>
    <mergeCell ref="A32:E32"/>
    <mergeCell ref="A33:E33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D4:E4"/>
    <mergeCell ref="A6:E6"/>
    <mergeCell ref="A7:E7"/>
  </mergeCells>
  <printOptions horizontalCentered="1"/>
  <pageMargins left="0.19685039370078741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view="pageBreakPreview" topLeftCell="A10" zoomScaleNormal="100" zoomScaleSheetLayoutView="100" workbookViewId="0">
      <selection activeCell="C20" sqref="C20"/>
    </sheetView>
  </sheetViews>
  <sheetFormatPr defaultRowHeight="14.4" x14ac:dyDescent="0.3"/>
  <cols>
    <col min="1" max="1" width="10.5546875" customWidth="1"/>
    <col min="2" max="2" width="54.33203125" customWidth="1"/>
    <col min="3" max="3" width="15.33203125" customWidth="1"/>
    <col min="4" max="4" width="11.88671875" customWidth="1"/>
    <col min="5" max="5" width="14.6640625" customWidth="1"/>
    <col min="6" max="6" width="12.44140625" customWidth="1"/>
    <col min="7" max="7" width="12" customWidth="1"/>
    <col min="8" max="8" width="13.5546875" customWidth="1"/>
  </cols>
  <sheetData>
    <row r="1" spans="1:4" ht="15.6" x14ac:dyDescent="0.3">
      <c r="A1" s="56" t="s">
        <v>73</v>
      </c>
      <c r="B1" s="56"/>
      <c r="C1" s="56"/>
      <c r="D1" s="57"/>
    </row>
    <row r="2" spans="1:4" ht="15.6" x14ac:dyDescent="0.3">
      <c r="A2" s="58" t="s">
        <v>74</v>
      </c>
      <c r="B2" s="58"/>
      <c r="C2" s="58"/>
      <c r="D2" s="1"/>
    </row>
    <row r="3" spans="1:4" ht="15.6" x14ac:dyDescent="0.3">
      <c r="A3" s="58" t="s">
        <v>75</v>
      </c>
      <c r="B3" s="58"/>
      <c r="C3" s="58"/>
      <c r="D3" s="1"/>
    </row>
    <row r="4" spans="1:4" ht="15.6" x14ac:dyDescent="0.3">
      <c r="A4" s="56" t="s">
        <v>92</v>
      </c>
      <c r="B4" s="56"/>
      <c r="C4" s="56"/>
      <c r="D4" s="57"/>
    </row>
    <row r="5" spans="1:4" ht="15.6" x14ac:dyDescent="0.3">
      <c r="A5" s="59"/>
      <c r="B5" s="59"/>
      <c r="C5" s="59"/>
      <c r="D5" s="1"/>
    </row>
    <row r="6" spans="1:4" ht="15.6" x14ac:dyDescent="0.3">
      <c r="A6" s="1"/>
      <c r="B6" s="60" t="s">
        <v>76</v>
      </c>
      <c r="C6" s="61">
        <f>'1кв'!B45</f>
        <v>-17809.34</v>
      </c>
      <c r="D6" s="62"/>
    </row>
    <row r="7" spans="1:4" ht="15.6" x14ac:dyDescent="0.3">
      <c r="A7" s="1"/>
      <c r="B7" s="60" t="s">
        <v>93</v>
      </c>
      <c r="C7" s="61"/>
      <c r="D7" s="62"/>
    </row>
    <row r="8" spans="1:4" ht="15.6" x14ac:dyDescent="0.3">
      <c r="A8" s="63" t="s">
        <v>77</v>
      </c>
      <c r="B8" s="60" t="s">
        <v>78</v>
      </c>
      <c r="C8" s="64">
        <f>'1кв'!B47+'2кв'!B48+'3кв'!B46+'4кв'!B46</f>
        <v>155950.08000000002</v>
      </c>
      <c r="D8" s="65"/>
    </row>
    <row r="9" spans="1:4" ht="15.6" x14ac:dyDescent="0.3">
      <c r="A9" s="20"/>
      <c r="B9" s="60" t="s">
        <v>79</v>
      </c>
      <c r="C9" s="66">
        <f>SUM(C8:C8)</f>
        <v>155950.08000000002</v>
      </c>
      <c r="D9" s="62"/>
    </row>
    <row r="10" spans="1:4" ht="15.6" x14ac:dyDescent="0.3">
      <c r="A10" s="1"/>
      <c r="B10" s="67"/>
      <c r="C10" s="67"/>
      <c r="D10" s="68"/>
    </row>
    <row r="11" spans="1:4" ht="15.6" x14ac:dyDescent="0.3">
      <c r="A11" s="1" t="s">
        <v>80</v>
      </c>
      <c r="B11" s="19" t="s">
        <v>81</v>
      </c>
      <c r="C11" s="69">
        <f>'1кв'!E22+'2кв'!E22+'3кв'!E22+'4кв'!E22</f>
        <v>100218.96000000002</v>
      </c>
      <c r="D11" s="68"/>
    </row>
    <row r="12" spans="1:4" ht="46.8" x14ac:dyDescent="0.3">
      <c r="A12" s="1"/>
      <c r="B12" s="70" t="s">
        <v>53</v>
      </c>
      <c r="C12" s="69">
        <f>'1кв'!E23+'2кв'!E23+'3кв'!E23+'4кв'!E23</f>
        <v>3872.5800000000004</v>
      </c>
      <c r="D12" s="68"/>
    </row>
    <row r="13" spans="1:4" ht="15.6" x14ac:dyDescent="0.3">
      <c r="B13" s="7" t="s">
        <v>46</v>
      </c>
      <c r="C13" s="69">
        <f>'1кв'!E25+'2кв'!E25+'3кв'!E25+'4кв'!E25</f>
        <v>31398.876</v>
      </c>
      <c r="D13" s="68"/>
    </row>
    <row r="14" spans="1:4" ht="15.6" x14ac:dyDescent="0.3">
      <c r="A14" s="1"/>
      <c r="B14" s="70" t="s">
        <v>82</v>
      </c>
      <c r="C14" s="69">
        <f>'1кв'!E26+'2кв'!E26+'3кв'!E26+'4кв'!E26</f>
        <v>1898.7</v>
      </c>
      <c r="D14" s="68"/>
    </row>
    <row r="15" spans="1:4" ht="15.6" x14ac:dyDescent="0.3">
      <c r="A15" s="1"/>
      <c r="B15" s="72" t="s">
        <v>94</v>
      </c>
      <c r="C15" s="73">
        <f>19*197.1</f>
        <v>3744.9</v>
      </c>
      <c r="D15" s="68"/>
    </row>
    <row r="16" spans="1:4" ht="15.6" x14ac:dyDescent="0.3">
      <c r="A16" s="1"/>
      <c r="B16" s="74" t="s">
        <v>83</v>
      </c>
      <c r="C16" s="73">
        <f>SUM(C17:C17)</f>
        <v>0</v>
      </c>
      <c r="D16" s="68"/>
    </row>
    <row r="17" spans="1:5" ht="15.6" x14ac:dyDescent="0.3">
      <c r="A17" s="1"/>
      <c r="B17" s="75"/>
      <c r="C17" s="73"/>
      <c r="D17" s="68"/>
    </row>
    <row r="18" spans="1:5" ht="15.6" x14ac:dyDescent="0.3">
      <c r="A18" s="1"/>
      <c r="B18" s="76" t="s">
        <v>84</v>
      </c>
      <c r="C18" s="77">
        <f>SUM(C11:C16)</f>
        <v>141134.01600000003</v>
      </c>
      <c r="D18" s="68"/>
      <c r="E18" s="71"/>
    </row>
    <row r="19" spans="1:5" ht="15.6" x14ac:dyDescent="0.3">
      <c r="A19" s="1"/>
      <c r="B19" s="78" t="s">
        <v>85</v>
      </c>
      <c r="C19" s="77">
        <f>C6+C9-C18</f>
        <v>-2993.2760000000126</v>
      </c>
      <c r="D19" s="68"/>
    </row>
    <row r="20" spans="1:5" ht="15.6" x14ac:dyDescent="0.3">
      <c r="A20" s="1"/>
      <c r="B20" s="63"/>
      <c r="C20" s="63"/>
      <c r="D20" s="68"/>
    </row>
    <row r="21" spans="1:5" ht="15.6" x14ac:dyDescent="0.3">
      <c r="A21" s="1"/>
      <c r="B21" s="63"/>
      <c r="C21" s="63"/>
      <c r="D21" s="68"/>
    </row>
    <row r="22" spans="1:5" ht="15.6" x14ac:dyDescent="0.3">
      <c r="A22" s="1"/>
      <c r="B22" s="63"/>
      <c r="C22" s="63"/>
      <c r="D22" s="68"/>
    </row>
    <row r="23" spans="1:5" ht="15.6" x14ac:dyDescent="0.3">
      <c r="A23" s="63" t="s">
        <v>86</v>
      </c>
      <c r="C23" s="63"/>
      <c r="D23" s="68"/>
    </row>
    <row r="24" spans="1:5" ht="15.6" x14ac:dyDescent="0.3">
      <c r="A24" s="1"/>
      <c r="B24" s="63"/>
      <c r="C24" s="63"/>
      <c r="D24" s="68"/>
    </row>
    <row r="25" spans="1:5" ht="15.6" x14ac:dyDescent="0.3">
      <c r="A25" s="1"/>
      <c r="B25" s="63"/>
      <c r="C25" s="63"/>
      <c r="D25" s="68"/>
    </row>
    <row r="26" spans="1:5" ht="15.6" x14ac:dyDescent="0.3">
      <c r="A26" s="1" t="s">
        <v>87</v>
      </c>
      <c r="B26" s="63" t="s">
        <v>88</v>
      </c>
      <c r="C26" s="63"/>
      <c r="D26" s="68"/>
    </row>
    <row r="27" spans="1:5" ht="15.6" x14ac:dyDescent="0.3">
      <c r="A27" s="1"/>
      <c r="B27" s="63" t="s">
        <v>89</v>
      </c>
      <c r="C27" s="63"/>
      <c r="D27" s="68"/>
    </row>
    <row r="28" spans="1:5" ht="15.6" x14ac:dyDescent="0.3">
      <c r="A28" s="1"/>
      <c r="B28" s="63" t="s">
        <v>90</v>
      </c>
      <c r="C28" s="63"/>
      <c r="D28" s="68"/>
    </row>
    <row r="29" spans="1:5" ht="15.6" x14ac:dyDescent="0.3">
      <c r="A29" s="1"/>
      <c r="B29" s="63"/>
      <c r="C29" s="63"/>
      <c r="D29" s="68"/>
    </row>
    <row r="30" spans="1:5" ht="15.6" x14ac:dyDescent="0.3">
      <c r="A30" s="1"/>
      <c r="B30" s="63"/>
      <c r="C30" s="63"/>
      <c r="D30" s="68"/>
    </row>
    <row r="31" spans="1:5" ht="15.6" x14ac:dyDescent="0.3">
      <c r="A31" s="79" t="s">
        <v>91</v>
      </c>
      <c r="B31" s="79"/>
      <c r="C31" s="63"/>
      <c r="D31" s="68"/>
    </row>
    <row r="32" spans="1:5" ht="15.6" x14ac:dyDescent="0.3">
      <c r="A32" s="1"/>
      <c r="B32" s="63"/>
      <c r="C32" s="63"/>
      <c r="D32" s="68"/>
    </row>
    <row r="33" spans="1:4" ht="15.6" x14ac:dyDescent="0.3">
      <c r="A33" s="1"/>
      <c r="B33" s="63"/>
      <c r="C33" s="63"/>
      <c r="D33" s="68"/>
    </row>
    <row r="34" spans="1:4" ht="15.6" x14ac:dyDescent="0.3">
      <c r="A34" s="1"/>
      <c r="B34" s="63"/>
      <c r="C34" s="63"/>
      <c r="D34" s="68"/>
    </row>
    <row r="35" spans="1:4" ht="15.6" x14ac:dyDescent="0.3">
      <c r="A35" s="1"/>
      <c r="B35" s="63"/>
      <c r="C35" s="63"/>
      <c r="D35" s="68"/>
    </row>
  </sheetData>
  <mergeCells count="7">
    <mergeCell ref="A31:B31"/>
    <mergeCell ref="A1:C1"/>
    <mergeCell ref="A2:C2"/>
    <mergeCell ref="A3:C3"/>
    <mergeCell ref="A4:C4"/>
    <mergeCell ref="A5:C5"/>
    <mergeCell ref="B10:C1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1кв</vt:lpstr>
      <vt:lpstr>2кв</vt:lpstr>
      <vt:lpstr>3кв</vt:lpstr>
      <vt:lpstr>4кв</vt:lpstr>
      <vt:lpstr>отчет</vt:lpstr>
      <vt:lpstr>Лист3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2021-02-26T12:14:40Z</dcterms:modified>
</cp:coreProperties>
</file>