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'1кв'!$A$1:$E$47</definedName>
    <definedName name="_xlnm.Print_Area" localSheetId="1">'2кв'!$A$1:$E$47</definedName>
    <definedName name="_xlnm.Print_Area" localSheetId="2">'3кв'!$A$1:$E$47</definedName>
    <definedName name="_xlnm.Print_Area" localSheetId="3">'4кв'!$A$1:$E$51</definedName>
    <definedName name="_xlnm.Print_Area" localSheetId="4">отчет!$A$1:$C$33</definedName>
  </definedNames>
  <calcPr calcId="145621"/>
</workbook>
</file>

<file path=xl/calcChain.xml><?xml version="1.0" encoding="utf-8"?>
<calcChain xmlns="http://schemas.openxmlformats.org/spreadsheetml/2006/main">
  <c r="C15" i="17" l="1"/>
  <c r="E27" i="16"/>
  <c r="E26" i="16"/>
  <c r="C12" i="17"/>
  <c r="C13" i="17"/>
  <c r="C14" i="17"/>
  <c r="C11" i="17"/>
  <c r="C8" i="17"/>
  <c r="C9" i="17" s="1"/>
  <c r="C6" i="17"/>
  <c r="C16" i="17"/>
  <c r="C18" i="17" l="1"/>
  <c r="C19" i="17" s="1"/>
  <c r="B47" i="16" l="1"/>
  <c r="E29" i="16"/>
  <c r="E28" i="16"/>
  <c r="E24" i="16"/>
  <c r="E23" i="16"/>
  <c r="E22" i="16"/>
  <c r="B50" i="16" s="1"/>
  <c r="B51" i="16" l="1"/>
  <c r="B43" i="15"/>
  <c r="E24" i="15"/>
  <c r="E23" i="15"/>
  <c r="E22" i="15"/>
  <c r="E26" i="15" l="1"/>
  <c r="B46" i="15" s="1"/>
  <c r="B47" i="15" s="1"/>
  <c r="B43" i="14"/>
  <c r="E24" i="14"/>
  <c r="E23" i="14"/>
  <c r="D22" i="14"/>
  <c r="E22" i="14" s="1"/>
  <c r="E26" i="14" s="1"/>
  <c r="B46" i="14" s="1"/>
  <c r="B47" i="14" s="1"/>
  <c r="D22" i="13" l="1"/>
  <c r="E23" i="13" l="1"/>
  <c r="E22" i="13"/>
  <c r="E26" i="13" s="1"/>
  <c r="B46" i="13" s="1"/>
  <c r="B47" i="13" l="1"/>
</calcChain>
</file>

<file path=xl/sharedStrings.xml><?xml version="1.0" encoding="utf-8"?>
<sst xmlns="http://schemas.openxmlformats.org/spreadsheetml/2006/main" count="261" uniqueCount="95">
  <si>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</si>
  <si>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</si>
  <si>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</si>
  <si>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</si>
  <si>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</si>
  <si>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</si>
  <si>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</si>
  <si>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</si>
  <si>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</si>
  <si>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</si>
  <si>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</si>
  <si>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</si>
  <si>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</si>
  <si>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</si>
  <si>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</si>
  <si>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</si>
  <si>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</si>
  <si>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</si>
  <si>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</si>
  <si>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</si>
  <si>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</si>
  <si>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</si>
  <si>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</si>
  <si>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</si>
  <si>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t>постоянно</t>
  </si>
  <si>
    <t>г. Россошь, ул. Линейная, д. 4</t>
  </si>
  <si>
    <r>
      <t xml:space="preserve">именуемый в дальнейшем "Заказчик", в лице 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u/>
        <sz val="11"/>
        <color theme="1"/>
        <rFont val="Times New Roman"/>
        <family val="1"/>
        <charset val="204"/>
      </rPr>
      <t>Рехина Николая Дмитриевича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</si>
  <si>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№6,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 61 от 01.04.2014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</si>
  <si>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№61  от   01.04.2014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</si>
  <si>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Линейная</t>
    </r>
  </si>
  <si>
    <t>Итого:</t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</si>
  <si>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</si>
  <si>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 в лице председателя совета дома Рехина Н.Д.</t>
    </r>
  </si>
  <si>
    <t>Стоимость материалов</t>
  </si>
  <si>
    <t>1 квартал</t>
  </si>
  <si>
    <t>руб.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</si>
  <si>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</si>
  <si>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</si>
  <si>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Sдома=406м2</t>
  </si>
  <si>
    <t>Оплачено , руб</t>
  </si>
  <si>
    <t>Расходы по содержанию и тек.ремонту, руб.</t>
  </si>
  <si>
    <t xml:space="preserve">Общехозяйственные расходы </t>
  </si>
  <si>
    <t xml:space="preserve">Итого остаток на конец  квартала </t>
  </si>
  <si>
    <t xml:space="preserve">Остаток на начало квартала </t>
  </si>
  <si>
    <t xml:space="preserve">определена приложением № 9 к договору </t>
  </si>
  <si>
    <t>Услуги по содержанию многоквартирного дома</t>
  </si>
  <si>
    <t>за 1 квартал 2020 года</t>
  </si>
  <si>
    <t>"31" 03 2020г.</t>
  </si>
  <si>
    <t>Обработка подъездов хлорсодержащими растворами  протирка перил, почт.ящиков, замков ежедневно</t>
  </si>
  <si>
    <t>с 26.03 по 31.03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</si>
  <si>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девятнадцать тысяч семьдесят шесть рублей 64 копейки</t>
    </r>
  </si>
  <si>
    <t>Предъявлено населению 26208,09 руб.</t>
  </si>
  <si>
    <t>за 2 квартал 2020 года</t>
  </si>
  <si>
    <t>"30" 06  2020 г.</t>
  </si>
  <si>
    <t>2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</si>
  <si>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04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06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девятнадцать тысяч четыреста тридцать семь рублей 84 копейки</t>
    </r>
  </si>
  <si>
    <t>Предъявлено населению 26202,66руб.</t>
  </si>
  <si>
    <t>Обработка подъездов опрыскивание 1 раз в неделю</t>
  </si>
  <si>
    <t>за 3 квартал 2020 года</t>
  </si>
  <si>
    <t>"30" 09  2020 г.</t>
  </si>
  <si>
    <t>3 квартал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</si>
  <si>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07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30" 09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тысяч четыреста двенадцать рублей 24 копейки</t>
    </r>
  </si>
  <si>
    <t>Ремонт и установка кодового замка</t>
  </si>
  <si>
    <t>декабрь</t>
  </si>
  <si>
    <t>ч/час</t>
  </si>
  <si>
    <t>4 квартал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</si>
  <si>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</si>
  <si>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</si>
  <si>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</si>
  <si>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</si>
  <si>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</si>
  <si>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</si>
  <si>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</si>
  <si>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</si>
  <si>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Услуги по содержанию многоквартирного дома </t>
  </si>
  <si>
    <t>Обработка подъездов хлорсодержащими растворами  протирка перил, почт.ящиков, замков ежедневно, опрыскивание 1 раз в неделю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</si>
  <si>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</si>
  <si>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</si>
  <si>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</si>
  <si>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</si>
  <si>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</si>
  <si>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</si>
  <si>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</si>
  <si>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по ж.д. ул.Линейная,4</t>
  </si>
  <si>
    <t>Начислено всего 104816,07</t>
  </si>
  <si>
    <t>ремонт кодового замка</t>
  </si>
  <si>
    <t>Ремонт стояка КНС</t>
  </si>
  <si>
    <t>февраль</t>
  </si>
  <si>
    <t>апрель</t>
  </si>
  <si>
    <t>Непредвиденные работы 5 ч/ч</t>
  </si>
  <si>
    <t>за 4 квартал 2020 года</t>
  </si>
  <si>
    <t>"31" 12  2020 г.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</si>
  <si>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 двадцать две тысячи четыреста двадцать один рубль 42 копейки</t>
    </r>
  </si>
  <si>
    <t>Перечень предлагаемых работ на 2021 год.</t>
  </si>
  <si>
    <t>Председатель совета дома_____________________________________________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</si>
</sst>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3" fontId="8" fillId="0" borderId="1" xfId="1" applyFont="1" applyBorder="1" applyAlignment="1">
      <alignment horizontal="center" vertical="center" wrapText="1"/>
    </xf>
    <xf numFmtId="0" fontId="8" fillId="0" borderId="0" xfId="0" applyFont="1"/>
    <xf numFmtId="43" fontId="4" fillId="2" borderId="1" xfId="1" applyFont="1" applyFill="1" applyBorder="1" applyAlignment="1">
      <alignment horizontal="center" vertical="center" wrapText="1"/>
    </xf>
    <xf numFmtId="43" fontId="8" fillId="0" borderId="0" xfId="0" applyNumberFormat="1" applyFont="1"/>
    <xf numFmtId="164" fontId="8" fillId="0" borderId="0" xfId="1" applyNumberFormat="1" applyFont="1"/>
    <xf numFmtId="164" fontId="4" fillId="0" borderId="0" xfId="1" applyNumberFormat="1" applyFont="1"/>
    <xf numFmtId="0" fontId="11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164" fontId="8" fillId="0" borderId="0" xfId="0" applyNumberFormat="1" applyFont="1"/>
    <xf numFmtId="0" fontId="4" fillId="0" borderId="1" xfId="0" applyFont="1" applyBorder="1" applyAlignment="1">
      <alignment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2" fillId="0" borderId="5" xfId="0" applyFont="1" applyBorder="1" applyAlignment="1">
      <alignment wrapText="1"/>
    </xf>
    <xf numFmtId="0" fontId="13" fillId="0" borderId="0" xfId="0" applyFont="1"/>
    <xf numFmtId="49" fontId="3" fillId="0" borderId="1" xfId="0" applyNumberFormat="1" applyFont="1" applyBorder="1"/>
    <xf numFmtId="165" fontId="8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3" fillId="0" borderId="0" xfId="0" applyFont="1" applyAlignment="1">
      <alignment horizontal="left"/>
    </xf>
    <xf numFmtId="165" fontId="0" fillId="0" borderId="1" xfId="0" applyNumberFormat="1" applyBorder="1" applyAlignment="1">
      <alignment horizontal="center"/>
    </xf>
    <xf numFmtId="164" fontId="4" fillId="0" borderId="0" xfId="1" applyNumberFormat="1" applyFont="1" applyBorder="1"/>
    <xf numFmtId="0" fontId="3" fillId="0" borderId="0" xfId="0" applyFont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4" fontId="3" fillId="0" borderId="0" xfId="0" applyNumberFormat="1" applyFont="1"/>
    <xf numFmtId="0" fontId="3" fillId="0" borderId="1" xfId="0" applyFont="1" applyBorder="1" applyAlignment="1">
      <alignment wrapText="1"/>
    </xf>
    <xf numFmtId="2" fontId="4" fillId="2" borderId="1" xfId="1" applyNumberFormat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0" fillId="0" borderId="0" xfId="0" applyNumberFormat="1"/>
    <xf numFmtId="49" fontId="3" fillId="0" borderId="6" xfId="0" applyNumberFormat="1" applyFont="1" applyBorder="1" applyAlignment="1">
      <alignment vertical="center" wrapText="1"/>
    </xf>
    <xf numFmtId="2" fontId="4" fillId="0" borderId="1" xfId="1" applyNumberFormat="1" applyFont="1" applyBorder="1" applyAlignment="1">
      <alignment horizontal="center"/>
    </xf>
    <xf numFmtId="49" fontId="3" fillId="0" borderId="1" xfId="0" applyNumberFormat="1" applyFont="1" applyBorder="1" applyAlignment="1">
      <alignment vertical="center" wrapText="1"/>
    </xf>
    <xf numFmtId="0" fontId="14" fillId="0" borderId="5" xfId="0" applyFont="1" applyBorder="1" applyAlignment="1">
      <alignment wrapText="1"/>
    </xf>
    <xf numFmtId="49" fontId="3" fillId="0" borderId="1" xfId="0" applyNumberFormat="1" applyFont="1" applyBorder="1" applyAlignment="1">
      <alignment horizontal="left"/>
    </xf>
    <xf numFmtId="2" fontId="8" fillId="0" borderId="1" xfId="1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8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22" zoomScaleNormal="100" zoomScaleSheetLayoutView="100" workbookViewId="0">
      <selection activeCell="A25" sqref="A25"/>
    </sheetView>
  </sheetViews>
  <sheetFormatPr defaultColWidth="9.109375" defaultRowHeight="13.8" x14ac:dyDescent="0.25"/>
  <cols>
    <col min="1" max="1" width="33.88671875" style="2" customWidth="1"/>
    <col min="2" max="2" width="20.33203125" style="2" customWidth="1"/>
    <col min="3" max="3" width="13" style="2" customWidth="1"/>
    <col min="4" max="4" width="14.6640625" style="2" customWidth="1"/>
    <col min="5" max="5" width="14.109375" style="2" customWidth="1"/>
    <col min="6" max="7" width="9.109375" style="2"/>
    <col min="8" max="8" width="16.5546875" style="2" customWidth="1"/>
    <col min="9" max="16384" width="9.109375" style="2"/>
  </cols>
  <sheetData>
    <row r="1" spans="1:5" ht="15.6" x14ac:dyDescent="0.25">
      <c r="A1" s="64" t="s">
        <v>11</v>
      </c>
      <c r="B1" s="64"/>
      <c r="C1" s="64"/>
      <c r="D1" s="64"/>
      <c r="E1" s="64"/>
    </row>
    <row r="2" spans="1:5" ht="33.75" customHeight="1" x14ac:dyDescent="0.3">
      <c r="A2" s="65" t="s">
        <v>12</v>
      </c>
      <c r="B2" s="66"/>
      <c r="C2" s="66"/>
      <c r="D2" s="66"/>
      <c r="E2" s="66"/>
    </row>
    <row r="3" spans="1:5" x14ac:dyDescent="0.25">
      <c r="A3" s="67" t="s">
        <v>46</v>
      </c>
      <c r="B3" s="67"/>
      <c r="C3" s="67"/>
      <c r="D3" s="67"/>
      <c r="E3" s="67"/>
    </row>
    <row r="4" spans="1:5" s="1" customFormat="1" ht="15.6" customHeight="1" x14ac:dyDescent="0.3">
      <c r="A4" s="21" t="s">
        <v>13</v>
      </c>
      <c r="B4" s="4"/>
      <c r="C4" s="4"/>
      <c r="D4" s="4"/>
      <c r="E4" s="22" t="s">
        <v>47</v>
      </c>
    </row>
    <row r="5" spans="1:5" x14ac:dyDescent="0.25">
      <c r="A5" s="25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8" t="s">
        <v>26</v>
      </c>
      <c r="B9" s="68"/>
      <c r="C9" s="68"/>
      <c r="D9" s="68"/>
      <c r="E9" s="68"/>
    </row>
    <row r="10" spans="1:5" ht="29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8" t="s">
        <v>27</v>
      </c>
      <c r="B11" s="68"/>
      <c r="C11" s="68"/>
      <c r="D11" s="68"/>
      <c r="E11" s="6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68" t="s">
        <v>23</v>
      </c>
      <c r="B13" s="68"/>
      <c r="C13" s="68"/>
      <c r="D13" s="68"/>
      <c r="E13" s="6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68" t="s">
        <v>22</v>
      </c>
      <c r="B15" s="68"/>
      <c r="C15" s="68"/>
      <c r="D15" s="68"/>
      <c r="E15" s="68"/>
    </row>
    <row r="16" spans="1:5" x14ac:dyDescent="0.25">
      <c r="A16" s="62" t="s">
        <v>16</v>
      </c>
      <c r="B16" s="63"/>
      <c r="C16" s="63"/>
      <c r="D16" s="63"/>
      <c r="E16" s="63"/>
    </row>
    <row r="17" spans="1:8" ht="28.5" customHeight="1" x14ac:dyDescent="0.25">
      <c r="A17" s="68" t="s">
        <v>17</v>
      </c>
      <c r="B17" s="68"/>
      <c r="C17" s="68"/>
      <c r="D17" s="68"/>
      <c r="E17" s="68"/>
    </row>
    <row r="18" spans="1:8" ht="65.25" customHeight="1" x14ac:dyDescent="0.25">
      <c r="A18" s="68" t="s">
        <v>28</v>
      </c>
      <c r="B18" s="68"/>
      <c r="C18" s="68"/>
      <c r="D18" s="68"/>
      <c r="E18" s="68"/>
    </row>
    <row r="19" spans="1:8" ht="30" customHeight="1" x14ac:dyDescent="0.25">
      <c r="A19" s="73" t="s">
        <v>29</v>
      </c>
      <c r="B19" s="73"/>
      <c r="C19" s="73"/>
      <c r="D19" s="73"/>
      <c r="E19" s="73"/>
    </row>
    <row r="20" spans="1:8" x14ac:dyDescent="0.25">
      <c r="A20" s="73"/>
      <c r="B20" s="73"/>
      <c r="C20" s="73"/>
      <c r="D20" s="73"/>
      <c r="E20" s="73"/>
      <c r="F20" s="2">
        <v>406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4" t="s">
        <v>45</v>
      </c>
      <c r="B22" s="9" t="s">
        <v>44</v>
      </c>
      <c r="C22" s="3" t="s">
        <v>4</v>
      </c>
      <c r="D22" s="3">
        <f>12.22</f>
        <v>12.22</v>
      </c>
      <c r="E22" s="8">
        <f>D22*F20*G20</f>
        <v>14883.960000000003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15">
        <f>D23*F20*G20</f>
        <v>4019.3999999999996</v>
      </c>
    </row>
    <row r="24" spans="1:8" ht="55.2" x14ac:dyDescent="0.25">
      <c r="A24" s="7" t="s">
        <v>48</v>
      </c>
      <c r="B24" s="31" t="s">
        <v>49</v>
      </c>
      <c r="C24" s="3" t="s">
        <v>4</v>
      </c>
      <c r="D24" s="3"/>
      <c r="E24" s="8">
        <v>173.28</v>
      </c>
    </row>
    <row r="25" spans="1:8" x14ac:dyDescent="0.25">
      <c r="A25" s="7" t="s">
        <v>33</v>
      </c>
      <c r="B25" s="9" t="s">
        <v>34</v>
      </c>
      <c r="C25" s="3" t="s">
        <v>35</v>
      </c>
      <c r="D25" s="3"/>
      <c r="E25" s="8">
        <v>0</v>
      </c>
    </row>
    <row r="26" spans="1:8" s="14" customFormat="1" x14ac:dyDescent="0.25">
      <c r="A26" s="10" t="s">
        <v>30</v>
      </c>
      <c r="B26" s="11"/>
      <c r="C26" s="12"/>
      <c r="D26" s="12"/>
      <c r="E26" s="13">
        <f>SUM(E22:E25)</f>
        <v>19076.64</v>
      </c>
    </row>
    <row r="28" spans="1:8" ht="32.25" customHeight="1" x14ac:dyDescent="0.25">
      <c r="A28" s="68" t="s">
        <v>50</v>
      </c>
      <c r="B28" s="68"/>
      <c r="C28" s="68"/>
      <c r="D28" s="68"/>
      <c r="E28" s="68"/>
    </row>
    <row r="29" spans="1:8" ht="30.75" customHeight="1" x14ac:dyDescent="0.25">
      <c r="A29" s="68" t="s">
        <v>21</v>
      </c>
      <c r="B29" s="68"/>
      <c r="C29" s="68"/>
      <c r="D29" s="68"/>
      <c r="E29" s="68"/>
    </row>
    <row r="30" spans="1:8" x14ac:dyDescent="0.25">
      <c r="A30" s="68" t="s">
        <v>20</v>
      </c>
      <c r="B30" s="68"/>
      <c r="C30" s="68"/>
      <c r="D30" s="68"/>
      <c r="E30" s="68"/>
      <c r="F30" s="14"/>
      <c r="G30" s="14"/>
      <c r="H30" s="16"/>
    </row>
    <row r="31" spans="1:8" ht="28.5" customHeight="1" x14ac:dyDescent="0.25">
      <c r="A31" s="68" t="s">
        <v>36</v>
      </c>
      <c r="B31" s="68"/>
      <c r="C31" s="68"/>
      <c r="D31" s="68"/>
      <c r="E31" s="68"/>
    </row>
    <row r="32" spans="1:8" x14ac:dyDescent="0.25">
      <c r="A32" s="68" t="s">
        <v>18</v>
      </c>
      <c r="B32" s="68"/>
      <c r="C32" s="68"/>
      <c r="D32" s="68"/>
      <c r="E32" s="68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8" t="s">
        <v>18</v>
      </c>
      <c r="B34" s="68"/>
      <c r="C34" s="68"/>
      <c r="D34" s="68"/>
      <c r="E34" s="68"/>
    </row>
    <row r="35" spans="1:5" x14ac:dyDescent="0.25">
      <c r="A35" s="74" t="s">
        <v>31</v>
      </c>
      <c r="B35" s="74"/>
      <c r="C35" s="74"/>
      <c r="D35" s="74"/>
      <c r="E35" s="5"/>
    </row>
    <row r="36" spans="1:5" x14ac:dyDescent="0.25">
      <c r="B36" s="75" t="s">
        <v>19</v>
      </c>
      <c r="C36" s="75"/>
      <c r="D36" s="75"/>
      <c r="E36" s="6" t="s">
        <v>6</v>
      </c>
    </row>
    <row r="37" spans="1:5" x14ac:dyDescent="0.25">
      <c r="A37" s="26"/>
      <c r="B37" s="26"/>
      <c r="C37" s="26"/>
      <c r="D37" s="26"/>
      <c r="E37" s="26"/>
    </row>
    <row r="38" spans="1:5" x14ac:dyDescent="0.25">
      <c r="A38" s="63" t="s">
        <v>32</v>
      </c>
      <c r="B38" s="63"/>
      <c r="C38" s="63"/>
      <c r="D38" s="63"/>
      <c r="E38" s="5"/>
    </row>
    <row r="39" spans="1:5" x14ac:dyDescent="0.25">
      <c r="B39" s="75" t="s">
        <v>19</v>
      </c>
      <c r="C39" s="75"/>
      <c r="D39" s="75"/>
      <c r="E39" s="6" t="s">
        <v>6</v>
      </c>
    </row>
    <row r="41" spans="1:5" x14ac:dyDescent="0.25">
      <c r="A41" s="2" t="s">
        <v>38</v>
      </c>
    </row>
    <row r="42" spans="1:5" x14ac:dyDescent="0.25">
      <c r="A42" s="14" t="s">
        <v>37</v>
      </c>
    </row>
    <row r="43" spans="1:5" x14ac:dyDescent="0.25">
      <c r="A43" s="2" t="s">
        <v>43</v>
      </c>
      <c r="B43" s="17">
        <v>-39603.919999999998</v>
      </c>
    </row>
    <row r="44" spans="1:5" x14ac:dyDescent="0.25">
      <c r="A44" s="20" t="s">
        <v>51</v>
      </c>
      <c r="B44" s="18"/>
    </row>
    <row r="45" spans="1:5" x14ac:dyDescent="0.25">
      <c r="A45" s="2" t="s">
        <v>39</v>
      </c>
      <c r="B45" s="18">
        <v>25760.39</v>
      </c>
    </row>
    <row r="46" spans="1:5" ht="27.6" x14ac:dyDescent="0.25">
      <c r="A46" s="27" t="s">
        <v>40</v>
      </c>
      <c r="B46" s="18">
        <f>E26</f>
        <v>19076.64</v>
      </c>
    </row>
    <row r="47" spans="1:5" x14ac:dyDescent="0.25">
      <c r="A47" s="19" t="s">
        <v>42</v>
      </c>
      <c r="B47" s="23">
        <f>B43+B45-B46</f>
        <v>-32920.17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A28" sqref="A28:E28"/>
    </sheetView>
  </sheetViews>
  <sheetFormatPr defaultColWidth="9.109375" defaultRowHeight="13.8" x14ac:dyDescent="0.25"/>
  <cols>
    <col min="1" max="1" width="33.88671875" style="2" customWidth="1"/>
    <col min="2" max="2" width="20.33203125" style="2" customWidth="1"/>
    <col min="3" max="3" width="13" style="2" customWidth="1"/>
    <col min="4" max="4" width="14.6640625" style="2" customWidth="1"/>
    <col min="5" max="5" width="14.109375" style="2" customWidth="1"/>
    <col min="6" max="7" width="9.109375" style="2"/>
    <col min="8" max="8" width="16.5546875" style="2" customWidth="1"/>
    <col min="9" max="16384" width="9.109375" style="2"/>
  </cols>
  <sheetData>
    <row r="1" spans="1:5" ht="15.6" x14ac:dyDescent="0.25">
      <c r="A1" s="64" t="s">
        <v>11</v>
      </c>
      <c r="B1" s="64"/>
      <c r="C1" s="64"/>
      <c r="D1" s="64"/>
      <c r="E1" s="64"/>
    </row>
    <row r="2" spans="1:5" ht="33.75" customHeight="1" x14ac:dyDescent="0.3">
      <c r="A2" s="65" t="s">
        <v>12</v>
      </c>
      <c r="B2" s="66"/>
      <c r="C2" s="66"/>
      <c r="D2" s="66"/>
      <c r="E2" s="66"/>
    </row>
    <row r="3" spans="1:5" x14ac:dyDescent="0.25">
      <c r="A3" s="67" t="s">
        <v>52</v>
      </c>
      <c r="B3" s="67"/>
      <c r="C3" s="67"/>
      <c r="D3" s="67"/>
      <c r="E3" s="67"/>
    </row>
    <row r="4" spans="1:5" s="1" customFormat="1" ht="15.6" customHeight="1" x14ac:dyDescent="0.3">
      <c r="A4" s="21" t="s">
        <v>13</v>
      </c>
      <c r="B4" s="4"/>
      <c r="C4" s="4"/>
      <c r="D4" s="4"/>
      <c r="E4" s="22" t="s">
        <v>53</v>
      </c>
    </row>
    <row r="5" spans="1:5" x14ac:dyDescent="0.25">
      <c r="A5" s="29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8" t="s">
        <v>26</v>
      </c>
      <c r="B9" s="68"/>
      <c r="C9" s="68"/>
      <c r="D9" s="68"/>
      <c r="E9" s="68"/>
    </row>
    <row r="10" spans="1:5" ht="29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8" t="s">
        <v>27</v>
      </c>
      <c r="B11" s="68"/>
      <c r="C11" s="68"/>
      <c r="D11" s="68"/>
      <c r="E11" s="6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68" t="s">
        <v>23</v>
      </c>
      <c r="B13" s="68"/>
      <c r="C13" s="68"/>
      <c r="D13" s="68"/>
      <c r="E13" s="6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68" t="s">
        <v>22</v>
      </c>
      <c r="B15" s="68"/>
      <c r="C15" s="68"/>
      <c r="D15" s="68"/>
      <c r="E15" s="68"/>
    </row>
    <row r="16" spans="1:5" x14ac:dyDescent="0.25">
      <c r="A16" s="62" t="s">
        <v>16</v>
      </c>
      <c r="B16" s="63"/>
      <c r="C16" s="63"/>
      <c r="D16" s="63"/>
      <c r="E16" s="63"/>
    </row>
    <row r="17" spans="1:8" ht="28.5" customHeight="1" x14ac:dyDescent="0.25">
      <c r="A17" s="68" t="s">
        <v>17</v>
      </c>
      <c r="B17" s="68"/>
      <c r="C17" s="68"/>
      <c r="D17" s="68"/>
      <c r="E17" s="68"/>
    </row>
    <row r="18" spans="1:8" ht="65.25" customHeight="1" x14ac:dyDescent="0.25">
      <c r="A18" s="68" t="s">
        <v>28</v>
      </c>
      <c r="B18" s="68"/>
      <c r="C18" s="68"/>
      <c r="D18" s="68"/>
      <c r="E18" s="68"/>
    </row>
    <row r="19" spans="1:8" ht="30" customHeight="1" x14ac:dyDescent="0.25">
      <c r="A19" s="73" t="s">
        <v>29</v>
      </c>
      <c r="B19" s="73"/>
      <c r="C19" s="73"/>
      <c r="D19" s="73"/>
      <c r="E19" s="73"/>
    </row>
    <row r="20" spans="1:8" x14ac:dyDescent="0.25">
      <c r="A20" s="73"/>
      <c r="B20" s="73"/>
      <c r="C20" s="73"/>
      <c r="D20" s="73"/>
      <c r="E20" s="73"/>
      <c r="F20" s="2">
        <v>406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4" t="s">
        <v>45</v>
      </c>
      <c r="B22" s="9" t="s">
        <v>44</v>
      </c>
      <c r="C22" s="3" t="s">
        <v>4</v>
      </c>
      <c r="D22" s="3">
        <f>12.22</f>
        <v>12.22</v>
      </c>
      <c r="E22" s="8">
        <f>D22*F20*G20</f>
        <v>14883.960000000003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3.3</v>
      </c>
      <c r="E23" s="15">
        <f>D23*F20*G20</f>
        <v>4019.3999999999996</v>
      </c>
    </row>
    <row r="24" spans="1:8" ht="27.6" x14ac:dyDescent="0.25">
      <c r="A24" s="7" t="s">
        <v>57</v>
      </c>
      <c r="B24" s="9" t="s">
        <v>54</v>
      </c>
      <c r="C24" s="3" t="s">
        <v>4</v>
      </c>
      <c r="D24" s="3"/>
      <c r="E24" s="8">
        <f>178.16*3</f>
        <v>534.48</v>
      </c>
    </row>
    <row r="25" spans="1:8" x14ac:dyDescent="0.25">
      <c r="A25" s="7" t="s">
        <v>33</v>
      </c>
      <c r="B25" s="9" t="s">
        <v>54</v>
      </c>
      <c r="C25" s="3" t="s">
        <v>35</v>
      </c>
      <c r="D25" s="3"/>
      <c r="E25" s="8">
        <v>0</v>
      </c>
    </row>
    <row r="26" spans="1:8" s="14" customFormat="1" x14ac:dyDescent="0.25">
      <c r="A26" s="10" t="s">
        <v>30</v>
      </c>
      <c r="B26" s="11"/>
      <c r="C26" s="12"/>
      <c r="D26" s="12"/>
      <c r="E26" s="13">
        <f>SUM(E22:E25)</f>
        <v>19437.84</v>
      </c>
    </row>
    <row r="28" spans="1:8" ht="32.25" customHeight="1" x14ac:dyDescent="0.25">
      <c r="A28" s="68" t="s">
        <v>55</v>
      </c>
      <c r="B28" s="68"/>
      <c r="C28" s="68"/>
      <c r="D28" s="68"/>
      <c r="E28" s="68"/>
    </row>
    <row r="29" spans="1:8" ht="30.75" customHeight="1" x14ac:dyDescent="0.25">
      <c r="A29" s="68" t="s">
        <v>21</v>
      </c>
      <c r="B29" s="68"/>
      <c r="C29" s="68"/>
      <c r="D29" s="68"/>
      <c r="E29" s="68"/>
    </row>
    <row r="30" spans="1:8" x14ac:dyDescent="0.25">
      <c r="A30" s="68" t="s">
        <v>20</v>
      </c>
      <c r="B30" s="68"/>
      <c r="C30" s="68"/>
      <c r="D30" s="68"/>
      <c r="E30" s="68"/>
      <c r="F30" s="14"/>
      <c r="G30" s="14"/>
      <c r="H30" s="16"/>
    </row>
    <row r="31" spans="1:8" ht="28.5" customHeight="1" x14ac:dyDescent="0.25">
      <c r="A31" s="68" t="s">
        <v>36</v>
      </c>
      <c r="B31" s="68"/>
      <c r="C31" s="68"/>
      <c r="D31" s="68"/>
      <c r="E31" s="68"/>
    </row>
    <row r="32" spans="1:8" x14ac:dyDescent="0.25">
      <c r="A32" s="68" t="s">
        <v>18</v>
      </c>
      <c r="B32" s="68"/>
      <c r="C32" s="68"/>
      <c r="D32" s="68"/>
      <c r="E32" s="68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8" t="s">
        <v>18</v>
      </c>
      <c r="B34" s="68"/>
      <c r="C34" s="68"/>
      <c r="D34" s="68"/>
      <c r="E34" s="68"/>
    </row>
    <row r="35" spans="1:5" x14ac:dyDescent="0.25">
      <c r="A35" s="74" t="s">
        <v>31</v>
      </c>
      <c r="B35" s="74"/>
      <c r="C35" s="74"/>
      <c r="D35" s="74"/>
      <c r="E35" s="5"/>
    </row>
    <row r="36" spans="1:5" x14ac:dyDescent="0.25">
      <c r="B36" s="75" t="s">
        <v>19</v>
      </c>
      <c r="C36" s="75"/>
      <c r="D36" s="75"/>
      <c r="E36" s="6" t="s">
        <v>6</v>
      </c>
    </row>
    <row r="37" spans="1:5" x14ac:dyDescent="0.25">
      <c r="A37" s="28"/>
      <c r="B37" s="28"/>
      <c r="C37" s="28"/>
      <c r="D37" s="28"/>
      <c r="E37" s="28"/>
    </row>
    <row r="38" spans="1:5" x14ac:dyDescent="0.25">
      <c r="A38" s="63" t="s">
        <v>32</v>
      </c>
      <c r="B38" s="63"/>
      <c r="C38" s="63"/>
      <c r="D38" s="63"/>
      <c r="E38" s="5"/>
    </row>
    <row r="39" spans="1:5" x14ac:dyDescent="0.25">
      <c r="B39" s="75" t="s">
        <v>19</v>
      </c>
      <c r="C39" s="75"/>
      <c r="D39" s="75"/>
      <c r="E39" s="6" t="s">
        <v>6</v>
      </c>
    </row>
    <row r="41" spans="1:5" x14ac:dyDescent="0.25">
      <c r="A41" s="2" t="s">
        <v>38</v>
      </c>
    </row>
    <row r="42" spans="1:5" x14ac:dyDescent="0.25">
      <c r="A42" s="14" t="s">
        <v>37</v>
      </c>
    </row>
    <row r="43" spans="1:5" x14ac:dyDescent="0.25">
      <c r="A43" s="2" t="s">
        <v>43</v>
      </c>
      <c r="B43" s="17">
        <f>'1кв'!B47</f>
        <v>-32920.17</v>
      </c>
    </row>
    <row r="44" spans="1:5" x14ac:dyDescent="0.25">
      <c r="A44" s="20" t="s">
        <v>56</v>
      </c>
      <c r="B44" s="18"/>
    </row>
    <row r="45" spans="1:5" x14ac:dyDescent="0.25">
      <c r="A45" s="2" t="s">
        <v>39</v>
      </c>
      <c r="B45" s="18">
        <v>24674.51</v>
      </c>
    </row>
    <row r="46" spans="1:5" ht="27.6" x14ac:dyDescent="0.25">
      <c r="A46" s="30" t="s">
        <v>40</v>
      </c>
      <c r="B46" s="18">
        <f>E26</f>
        <v>19437.84</v>
      </c>
    </row>
    <row r="47" spans="1:5" x14ac:dyDescent="0.25">
      <c r="A47" s="19" t="s">
        <v>42</v>
      </c>
      <c r="B47" s="23">
        <f>B43+B45-B46</f>
        <v>-27683.5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34:E34"/>
    <mergeCell ref="A35:D35"/>
    <mergeCell ref="B36:D36"/>
    <mergeCell ref="A38:D38"/>
    <mergeCell ref="B39:D39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view="pageBreakPreview" topLeftCell="A19" zoomScaleNormal="100" zoomScaleSheetLayoutView="100" workbookViewId="0">
      <selection activeCell="C54" sqref="C54"/>
    </sheetView>
  </sheetViews>
  <sheetFormatPr defaultColWidth="9.109375" defaultRowHeight="13.8" x14ac:dyDescent="0.25"/>
  <cols>
    <col min="1" max="1" width="33.88671875" style="2" customWidth="1"/>
    <col min="2" max="2" width="20.33203125" style="2" customWidth="1"/>
    <col min="3" max="3" width="13" style="2" customWidth="1"/>
    <col min="4" max="4" width="14.6640625" style="2" customWidth="1"/>
    <col min="5" max="5" width="14.109375" style="2" customWidth="1"/>
    <col min="6" max="7" width="9.109375" style="2"/>
    <col min="8" max="8" width="16.5546875" style="2" customWidth="1"/>
    <col min="9" max="16384" width="9.109375" style="2"/>
  </cols>
  <sheetData>
    <row r="1" spans="1:5" ht="15.6" x14ac:dyDescent="0.25">
      <c r="A1" s="64" t="s">
        <v>11</v>
      </c>
      <c r="B1" s="64"/>
      <c r="C1" s="64"/>
      <c r="D1" s="64"/>
      <c r="E1" s="64"/>
    </row>
    <row r="2" spans="1:5" ht="33.75" customHeight="1" x14ac:dyDescent="0.3">
      <c r="A2" s="65" t="s">
        <v>12</v>
      </c>
      <c r="B2" s="66"/>
      <c r="C2" s="66"/>
      <c r="D2" s="66"/>
      <c r="E2" s="66"/>
    </row>
    <row r="3" spans="1:5" x14ac:dyDescent="0.25">
      <c r="A3" s="67" t="s">
        <v>58</v>
      </c>
      <c r="B3" s="67"/>
      <c r="C3" s="67"/>
      <c r="D3" s="67"/>
      <c r="E3" s="67"/>
    </row>
    <row r="4" spans="1:5" s="1" customFormat="1" ht="15.6" customHeight="1" x14ac:dyDescent="0.3">
      <c r="A4" s="21" t="s">
        <v>13</v>
      </c>
      <c r="B4" s="4"/>
      <c r="C4" s="4"/>
      <c r="D4" s="4"/>
      <c r="E4" s="22" t="s">
        <v>59</v>
      </c>
    </row>
    <row r="5" spans="1:5" x14ac:dyDescent="0.25">
      <c r="A5" s="32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8" t="s">
        <v>26</v>
      </c>
      <c r="B9" s="68"/>
      <c r="C9" s="68"/>
      <c r="D9" s="68"/>
      <c r="E9" s="68"/>
    </row>
    <row r="10" spans="1:5" ht="29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8" t="s">
        <v>27</v>
      </c>
      <c r="B11" s="68"/>
      <c r="C11" s="68"/>
      <c r="D11" s="68"/>
      <c r="E11" s="6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68" t="s">
        <v>23</v>
      </c>
      <c r="B13" s="68"/>
      <c r="C13" s="68"/>
      <c r="D13" s="68"/>
      <c r="E13" s="6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68" t="s">
        <v>22</v>
      </c>
      <c r="B15" s="68"/>
      <c r="C15" s="68"/>
      <c r="D15" s="68"/>
      <c r="E15" s="68"/>
    </row>
    <row r="16" spans="1:5" x14ac:dyDescent="0.25">
      <c r="A16" s="62" t="s">
        <v>16</v>
      </c>
      <c r="B16" s="63"/>
      <c r="C16" s="63"/>
      <c r="D16" s="63"/>
      <c r="E16" s="63"/>
    </row>
    <row r="17" spans="1:8" ht="28.5" customHeight="1" x14ac:dyDescent="0.25">
      <c r="A17" s="68" t="s">
        <v>17</v>
      </c>
      <c r="B17" s="68"/>
      <c r="C17" s="68"/>
      <c r="D17" s="68"/>
      <c r="E17" s="68"/>
    </row>
    <row r="18" spans="1:8" ht="65.25" customHeight="1" x14ac:dyDescent="0.25">
      <c r="A18" s="68" t="s">
        <v>28</v>
      </c>
      <c r="B18" s="68"/>
      <c r="C18" s="68"/>
      <c r="D18" s="68"/>
      <c r="E18" s="68"/>
    </row>
    <row r="19" spans="1:8" ht="30" customHeight="1" x14ac:dyDescent="0.25">
      <c r="A19" s="73" t="s">
        <v>29</v>
      </c>
      <c r="B19" s="73"/>
      <c r="C19" s="73"/>
      <c r="D19" s="73"/>
      <c r="E19" s="73"/>
    </row>
    <row r="20" spans="1:8" x14ac:dyDescent="0.25">
      <c r="A20" s="73"/>
      <c r="B20" s="73"/>
      <c r="C20" s="73"/>
      <c r="D20" s="73"/>
      <c r="E20" s="73"/>
      <c r="F20" s="2">
        <v>406</v>
      </c>
      <c r="G20" s="2">
        <v>3</v>
      </c>
    </row>
    <row r="21" spans="1:8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8" ht="39.6" x14ac:dyDescent="0.25">
      <c r="A22" s="24" t="s">
        <v>45</v>
      </c>
      <c r="B22" s="9" t="s">
        <v>44</v>
      </c>
      <c r="C22" s="3" t="s">
        <v>4</v>
      </c>
      <c r="D22" s="3">
        <v>12.89</v>
      </c>
      <c r="E22" s="8">
        <f>D22*F20*G20</f>
        <v>15700.02</v>
      </c>
    </row>
    <row r="23" spans="1:8" x14ac:dyDescent="0.25">
      <c r="A23" s="7" t="s">
        <v>41</v>
      </c>
      <c r="B23" s="9" t="s">
        <v>24</v>
      </c>
      <c r="C23" s="3" t="s">
        <v>4</v>
      </c>
      <c r="D23" s="3">
        <v>3.43</v>
      </c>
      <c r="E23" s="15">
        <f>D23*F20*G20</f>
        <v>4177.7400000000007</v>
      </c>
    </row>
    <row r="24" spans="1:8" ht="27.6" x14ac:dyDescent="0.25">
      <c r="A24" s="7" t="s">
        <v>57</v>
      </c>
      <c r="B24" s="9" t="s">
        <v>60</v>
      </c>
      <c r="C24" s="3" t="s">
        <v>4</v>
      </c>
      <c r="D24" s="3"/>
      <c r="E24" s="8">
        <f>178.16*3</f>
        <v>534.48</v>
      </c>
    </row>
    <row r="25" spans="1:8" x14ac:dyDescent="0.25">
      <c r="A25" s="7" t="s">
        <v>33</v>
      </c>
      <c r="B25" s="9" t="s">
        <v>60</v>
      </c>
      <c r="C25" s="3" t="s">
        <v>35</v>
      </c>
      <c r="D25" s="3"/>
      <c r="E25" s="8">
        <v>0</v>
      </c>
    </row>
    <row r="26" spans="1:8" s="14" customFormat="1" x14ac:dyDescent="0.25">
      <c r="A26" s="10" t="s">
        <v>30</v>
      </c>
      <c r="B26" s="11"/>
      <c r="C26" s="12"/>
      <c r="D26" s="12"/>
      <c r="E26" s="13">
        <f>SUM(E22:E25)</f>
        <v>20412.240000000002</v>
      </c>
    </row>
    <row r="28" spans="1:8" ht="32.25" customHeight="1" x14ac:dyDescent="0.25">
      <c r="A28" s="68" t="s">
        <v>61</v>
      </c>
      <c r="B28" s="68"/>
      <c r="C28" s="68"/>
      <c r="D28" s="68"/>
      <c r="E28" s="68"/>
    </row>
    <row r="29" spans="1:8" ht="30.75" customHeight="1" x14ac:dyDescent="0.25">
      <c r="A29" s="68" t="s">
        <v>21</v>
      </c>
      <c r="B29" s="68"/>
      <c r="C29" s="68"/>
      <c r="D29" s="68"/>
      <c r="E29" s="68"/>
    </row>
    <row r="30" spans="1:8" x14ac:dyDescent="0.25">
      <c r="A30" s="68" t="s">
        <v>20</v>
      </c>
      <c r="B30" s="68"/>
      <c r="C30" s="68"/>
      <c r="D30" s="68"/>
      <c r="E30" s="68"/>
      <c r="F30" s="14"/>
      <c r="G30" s="14"/>
      <c r="H30" s="16"/>
    </row>
    <row r="31" spans="1:8" ht="28.5" customHeight="1" x14ac:dyDescent="0.25">
      <c r="A31" s="68" t="s">
        <v>36</v>
      </c>
      <c r="B31" s="68"/>
      <c r="C31" s="68"/>
      <c r="D31" s="68"/>
      <c r="E31" s="68"/>
    </row>
    <row r="32" spans="1:8" x14ac:dyDescent="0.25">
      <c r="A32" s="68" t="s">
        <v>18</v>
      </c>
      <c r="B32" s="68"/>
      <c r="C32" s="68"/>
      <c r="D32" s="68"/>
      <c r="E32" s="68"/>
    </row>
    <row r="33" spans="1:5" x14ac:dyDescent="0.25">
      <c r="A33" s="72" t="s">
        <v>5</v>
      </c>
      <c r="B33" s="72"/>
      <c r="C33" s="72"/>
      <c r="D33" s="72"/>
      <c r="E33" s="72"/>
    </row>
    <row r="34" spans="1:5" x14ac:dyDescent="0.25">
      <c r="A34" s="68" t="s">
        <v>18</v>
      </c>
      <c r="B34" s="68"/>
      <c r="C34" s="68"/>
      <c r="D34" s="68"/>
      <c r="E34" s="68"/>
    </row>
    <row r="35" spans="1:5" x14ac:dyDescent="0.25">
      <c r="A35" s="74" t="s">
        <v>31</v>
      </c>
      <c r="B35" s="74"/>
      <c r="C35" s="74"/>
      <c r="D35" s="74"/>
      <c r="E35" s="5"/>
    </row>
    <row r="36" spans="1:5" x14ac:dyDescent="0.25">
      <c r="B36" s="75" t="s">
        <v>19</v>
      </c>
      <c r="C36" s="75"/>
      <c r="D36" s="75"/>
      <c r="E36" s="6" t="s">
        <v>6</v>
      </c>
    </row>
    <row r="37" spans="1:5" x14ac:dyDescent="0.25">
      <c r="A37" s="33"/>
      <c r="B37" s="33"/>
      <c r="C37" s="33"/>
      <c r="D37" s="33"/>
      <c r="E37" s="33"/>
    </row>
    <row r="38" spans="1:5" x14ac:dyDescent="0.25">
      <c r="A38" s="63" t="s">
        <v>32</v>
      </c>
      <c r="B38" s="63"/>
      <c r="C38" s="63"/>
      <c r="D38" s="63"/>
      <c r="E38" s="5"/>
    </row>
    <row r="39" spans="1:5" x14ac:dyDescent="0.25">
      <c r="B39" s="75" t="s">
        <v>19</v>
      </c>
      <c r="C39" s="75"/>
      <c r="D39" s="75"/>
      <c r="E39" s="6" t="s">
        <v>6</v>
      </c>
    </row>
    <row r="41" spans="1:5" x14ac:dyDescent="0.25">
      <c r="A41" s="2" t="s">
        <v>38</v>
      </c>
    </row>
    <row r="42" spans="1:5" x14ac:dyDescent="0.25">
      <c r="A42" s="14" t="s">
        <v>37</v>
      </c>
    </row>
    <row r="43" spans="1:5" x14ac:dyDescent="0.25">
      <c r="A43" s="2" t="s">
        <v>43</v>
      </c>
      <c r="B43" s="17">
        <f>'2кв'!B47</f>
        <v>-27683.5</v>
      </c>
    </row>
    <row r="44" spans="1:5" x14ac:dyDescent="0.25">
      <c r="A44" s="20" t="s">
        <v>56</v>
      </c>
      <c r="B44" s="18"/>
    </row>
    <row r="45" spans="1:5" x14ac:dyDescent="0.25">
      <c r="A45" s="2" t="s">
        <v>39</v>
      </c>
      <c r="B45" s="18">
        <v>29866.98</v>
      </c>
    </row>
    <row r="46" spans="1:5" ht="27.6" x14ac:dyDescent="0.25">
      <c r="A46" s="34" t="s">
        <v>40</v>
      </c>
      <c r="B46" s="18">
        <f>E26</f>
        <v>20412.240000000002</v>
      </c>
    </row>
    <row r="47" spans="1:5" x14ac:dyDescent="0.25">
      <c r="A47" s="19" t="s">
        <v>42</v>
      </c>
      <c r="B47" s="23">
        <f>B43+B45-B46</f>
        <v>-18228.760000000002</v>
      </c>
    </row>
  </sheetData>
  <mergeCells count="29">
    <mergeCell ref="A34:E34"/>
    <mergeCell ref="A35:D35"/>
    <mergeCell ref="B36:D36"/>
    <mergeCell ref="A38:D38"/>
    <mergeCell ref="B39:D39"/>
    <mergeCell ref="A33:E33"/>
    <mergeCell ref="A15:E15"/>
    <mergeCell ref="A16:E16"/>
    <mergeCell ref="A17:E17"/>
    <mergeCell ref="A18:E18"/>
    <mergeCell ref="A19:E19"/>
    <mergeCell ref="A20:E20"/>
    <mergeCell ref="A28:E28"/>
    <mergeCell ref="A29:E29"/>
    <mergeCell ref="A30:E30"/>
    <mergeCell ref="A31:E31"/>
    <mergeCell ref="A32:E32"/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view="pageBreakPreview" zoomScaleNormal="100" zoomScaleSheetLayoutView="100" workbookViewId="0">
      <selection activeCell="A31" sqref="A31:E31"/>
    </sheetView>
  </sheetViews>
  <sheetFormatPr defaultColWidth="9.109375" defaultRowHeight="13.8" x14ac:dyDescent="0.25"/>
  <cols>
    <col min="1" max="1" width="33.88671875" style="2" customWidth="1"/>
    <col min="2" max="2" width="20.33203125" style="2" customWidth="1"/>
    <col min="3" max="3" width="13" style="2" customWidth="1"/>
    <col min="4" max="4" width="14.6640625" style="2" customWidth="1"/>
    <col min="5" max="5" width="14.109375" style="2" customWidth="1"/>
    <col min="6" max="7" width="9.109375" style="2"/>
    <col min="8" max="8" width="16.5546875" style="2" customWidth="1"/>
    <col min="9" max="16384" width="9.109375" style="2"/>
  </cols>
  <sheetData>
    <row r="1" spans="1:5" ht="15.6" x14ac:dyDescent="0.25">
      <c r="A1" s="64" t="s">
        <v>11</v>
      </c>
      <c r="B1" s="64"/>
      <c r="C1" s="64"/>
      <c r="D1" s="64"/>
      <c r="E1" s="64"/>
    </row>
    <row r="2" spans="1:5" ht="33.75" customHeight="1" x14ac:dyDescent="0.3">
      <c r="A2" s="65" t="s">
        <v>12</v>
      </c>
      <c r="B2" s="66"/>
      <c r="C2" s="66"/>
      <c r="D2" s="66"/>
      <c r="E2" s="66"/>
    </row>
    <row r="3" spans="1:5" x14ac:dyDescent="0.25">
      <c r="A3" s="67" t="s">
        <v>90</v>
      </c>
      <c r="B3" s="67"/>
      <c r="C3" s="67"/>
      <c r="D3" s="67"/>
      <c r="E3" s="67"/>
    </row>
    <row r="4" spans="1:5" s="1" customFormat="1" ht="15.6" customHeight="1" x14ac:dyDescent="0.3">
      <c r="A4" s="21" t="s">
        <v>13</v>
      </c>
      <c r="B4" s="4"/>
      <c r="C4" s="4"/>
      <c r="D4" s="4"/>
      <c r="E4" s="22" t="s">
        <v>91</v>
      </c>
    </row>
    <row r="5" spans="1:5" x14ac:dyDescent="0.25">
      <c r="A5" s="36"/>
      <c r="B5" s="4"/>
      <c r="C5" s="4"/>
      <c r="D5" s="4"/>
      <c r="E5" s="4"/>
    </row>
    <row r="6" spans="1:5" x14ac:dyDescent="0.25">
      <c r="A6" s="68" t="s">
        <v>0</v>
      </c>
      <c r="B6" s="68"/>
      <c r="C6" s="68"/>
      <c r="D6" s="68"/>
      <c r="E6" s="68"/>
    </row>
    <row r="7" spans="1:5" x14ac:dyDescent="0.25">
      <c r="A7" s="69" t="s">
        <v>25</v>
      </c>
      <c r="B7" s="69"/>
      <c r="C7" s="69"/>
      <c r="D7" s="69"/>
      <c r="E7" s="69"/>
    </row>
    <row r="8" spans="1:5" x14ac:dyDescent="0.25">
      <c r="A8" s="62" t="s">
        <v>1</v>
      </c>
      <c r="B8" s="62"/>
      <c r="C8" s="62"/>
      <c r="D8" s="62"/>
      <c r="E8" s="62"/>
    </row>
    <row r="9" spans="1:5" x14ac:dyDescent="0.25">
      <c r="A9" s="68" t="s">
        <v>26</v>
      </c>
      <c r="B9" s="68"/>
      <c r="C9" s="68"/>
      <c r="D9" s="68"/>
      <c r="E9" s="68"/>
    </row>
    <row r="10" spans="1:5" ht="29.25" customHeight="1" x14ac:dyDescent="0.25">
      <c r="A10" s="70" t="s">
        <v>14</v>
      </c>
      <c r="B10" s="71"/>
      <c r="C10" s="71"/>
      <c r="D10" s="71"/>
      <c r="E10" s="71"/>
    </row>
    <row r="11" spans="1:5" ht="27.75" customHeight="1" x14ac:dyDescent="0.25">
      <c r="A11" s="68" t="s">
        <v>27</v>
      </c>
      <c r="B11" s="68"/>
      <c r="C11" s="68"/>
      <c r="D11" s="68"/>
      <c r="E11" s="68"/>
    </row>
    <row r="12" spans="1:5" x14ac:dyDescent="0.25">
      <c r="A12" s="62" t="s">
        <v>15</v>
      </c>
      <c r="B12" s="63"/>
      <c r="C12" s="63"/>
      <c r="D12" s="63"/>
      <c r="E12" s="63"/>
    </row>
    <row r="13" spans="1:5" x14ac:dyDescent="0.25">
      <c r="A13" s="68" t="s">
        <v>23</v>
      </c>
      <c r="B13" s="68"/>
      <c r="C13" s="68"/>
      <c r="D13" s="68"/>
      <c r="E13" s="68"/>
    </row>
    <row r="14" spans="1:5" x14ac:dyDescent="0.25">
      <c r="A14" s="62" t="s">
        <v>2</v>
      </c>
      <c r="B14" s="63"/>
      <c r="C14" s="63"/>
      <c r="D14" s="63"/>
      <c r="E14" s="63"/>
    </row>
    <row r="15" spans="1:5" x14ac:dyDescent="0.25">
      <c r="A15" s="68" t="s">
        <v>22</v>
      </c>
      <c r="B15" s="68"/>
      <c r="C15" s="68"/>
      <c r="D15" s="68"/>
      <c r="E15" s="68"/>
    </row>
    <row r="16" spans="1:5" x14ac:dyDescent="0.25">
      <c r="A16" s="62" t="s">
        <v>16</v>
      </c>
      <c r="B16" s="63"/>
      <c r="C16" s="63"/>
      <c r="D16" s="63"/>
      <c r="E16" s="63"/>
    </row>
    <row r="17" spans="1:7" ht="28.5" customHeight="1" x14ac:dyDescent="0.25">
      <c r="A17" s="68" t="s">
        <v>17</v>
      </c>
      <c r="B17" s="68"/>
      <c r="C17" s="68"/>
      <c r="D17" s="68"/>
      <c r="E17" s="68"/>
    </row>
    <row r="18" spans="1:7" ht="65.25" customHeight="1" x14ac:dyDescent="0.25">
      <c r="A18" s="68" t="s">
        <v>28</v>
      </c>
      <c r="B18" s="68"/>
      <c r="C18" s="68"/>
      <c r="D18" s="68"/>
      <c r="E18" s="68"/>
    </row>
    <row r="19" spans="1:7" ht="30" customHeight="1" x14ac:dyDescent="0.25">
      <c r="A19" s="73" t="s">
        <v>29</v>
      </c>
      <c r="B19" s="73"/>
      <c r="C19" s="73"/>
      <c r="D19" s="73"/>
      <c r="E19" s="73"/>
    </row>
    <row r="20" spans="1:7" x14ac:dyDescent="0.25">
      <c r="A20" s="73"/>
      <c r="B20" s="73"/>
      <c r="C20" s="73"/>
      <c r="D20" s="73"/>
      <c r="E20" s="73"/>
      <c r="F20" s="2">
        <v>406</v>
      </c>
      <c r="G20" s="2">
        <v>3</v>
      </c>
    </row>
    <row r="21" spans="1:7" ht="124.2" x14ac:dyDescent="0.25">
      <c r="A21" s="3" t="s">
        <v>7</v>
      </c>
      <c r="B21" s="3" t="s">
        <v>10</v>
      </c>
      <c r="C21" s="3" t="s">
        <v>3</v>
      </c>
      <c r="D21" s="3" t="s">
        <v>9</v>
      </c>
      <c r="E21" s="3" t="s">
        <v>8</v>
      </c>
    </row>
    <row r="22" spans="1:7" ht="39.6" x14ac:dyDescent="0.25">
      <c r="A22" s="24" t="s">
        <v>45</v>
      </c>
      <c r="B22" s="9" t="s">
        <v>44</v>
      </c>
      <c r="C22" s="3" t="s">
        <v>4</v>
      </c>
      <c r="D22" s="3">
        <v>12.89</v>
      </c>
      <c r="E22" s="8">
        <f>D22*F20*G20</f>
        <v>15700.02</v>
      </c>
    </row>
    <row r="23" spans="1:7" x14ac:dyDescent="0.25">
      <c r="A23" s="7" t="s">
        <v>41</v>
      </c>
      <c r="B23" s="9" t="s">
        <v>24</v>
      </c>
      <c r="C23" s="3" t="s">
        <v>4</v>
      </c>
      <c r="D23" s="3">
        <v>3.43</v>
      </c>
      <c r="E23" s="15">
        <f>D23*F20*G20</f>
        <v>4177.7400000000007</v>
      </c>
    </row>
    <row r="24" spans="1:7" ht="27.6" x14ac:dyDescent="0.25">
      <c r="A24" s="7" t="s">
        <v>57</v>
      </c>
      <c r="B24" s="9" t="s">
        <v>65</v>
      </c>
      <c r="C24" s="3" t="s">
        <v>4</v>
      </c>
      <c r="D24" s="3"/>
      <c r="E24" s="8">
        <f>178.16*3</f>
        <v>534.48</v>
      </c>
    </row>
    <row r="25" spans="1:7" x14ac:dyDescent="0.25">
      <c r="A25" s="7" t="s">
        <v>33</v>
      </c>
      <c r="B25" s="9" t="s">
        <v>65</v>
      </c>
      <c r="C25" s="3" t="s">
        <v>35</v>
      </c>
      <c r="D25" s="3"/>
      <c r="E25" s="8">
        <v>1003.98</v>
      </c>
    </row>
    <row r="26" spans="1:7" x14ac:dyDescent="0.25">
      <c r="A26" s="39" t="s">
        <v>85</v>
      </c>
      <c r="B26" s="61" t="s">
        <v>87</v>
      </c>
      <c r="C26" s="3" t="s">
        <v>64</v>
      </c>
      <c r="D26" s="3">
        <v>1</v>
      </c>
      <c r="E26" s="8">
        <f>D26*197.1</f>
        <v>197.1</v>
      </c>
    </row>
    <row r="27" spans="1:7" x14ac:dyDescent="0.25">
      <c r="A27" s="39" t="s">
        <v>86</v>
      </c>
      <c r="B27" s="61" t="s">
        <v>88</v>
      </c>
      <c r="C27" s="3" t="s">
        <v>64</v>
      </c>
      <c r="D27" s="3">
        <v>2</v>
      </c>
      <c r="E27" s="8">
        <f>D27*197.1</f>
        <v>394.2</v>
      </c>
    </row>
    <row r="28" spans="1:7" x14ac:dyDescent="0.25">
      <c r="A28" s="39" t="s">
        <v>62</v>
      </c>
      <c r="B28" s="9" t="s">
        <v>63</v>
      </c>
      <c r="C28" s="3" t="s">
        <v>64</v>
      </c>
      <c r="D28" s="3">
        <v>2</v>
      </c>
      <c r="E28" s="8">
        <f>D28*206.95</f>
        <v>413.9</v>
      </c>
    </row>
    <row r="29" spans="1:7" s="14" customFormat="1" x14ac:dyDescent="0.25">
      <c r="A29" s="10" t="s">
        <v>30</v>
      </c>
      <c r="B29" s="11"/>
      <c r="C29" s="12"/>
      <c r="D29" s="12"/>
      <c r="E29" s="13">
        <f>SUM(E22:E28)</f>
        <v>22421.420000000002</v>
      </c>
    </row>
    <row r="31" spans="1:7" ht="32.25" customHeight="1" x14ac:dyDescent="0.25">
      <c r="A31" s="68" t="s">
        <v>92</v>
      </c>
      <c r="B31" s="68"/>
      <c r="C31" s="68"/>
      <c r="D31" s="68"/>
      <c r="E31" s="68"/>
    </row>
    <row r="32" spans="1:7" ht="30.75" customHeight="1" x14ac:dyDescent="0.25">
      <c r="A32" s="68" t="s">
        <v>21</v>
      </c>
      <c r="B32" s="68"/>
      <c r="C32" s="68"/>
      <c r="D32" s="68"/>
      <c r="E32" s="68"/>
    </row>
    <row r="33" spans="1:8" ht="27.6" customHeight="1" x14ac:dyDescent="0.25">
      <c r="A33" s="38"/>
      <c r="B33" s="38"/>
      <c r="C33" s="38"/>
      <c r="D33" s="38"/>
      <c r="E33" s="38"/>
    </row>
    <row r="34" spans="1:8" x14ac:dyDescent="0.25">
      <c r="A34" s="68" t="s">
        <v>20</v>
      </c>
      <c r="B34" s="68"/>
      <c r="C34" s="68"/>
      <c r="D34" s="68"/>
      <c r="E34" s="68"/>
      <c r="F34" s="14"/>
      <c r="G34" s="14"/>
      <c r="H34" s="16"/>
    </row>
    <row r="35" spans="1:8" ht="28.5" customHeight="1" x14ac:dyDescent="0.25">
      <c r="A35" s="68" t="s">
        <v>36</v>
      </c>
      <c r="B35" s="68"/>
      <c r="C35" s="68"/>
      <c r="D35" s="68"/>
      <c r="E35" s="68"/>
    </row>
    <row r="36" spans="1:8" x14ac:dyDescent="0.25">
      <c r="A36" s="68" t="s">
        <v>18</v>
      </c>
      <c r="B36" s="68"/>
      <c r="C36" s="68"/>
      <c r="D36" s="68"/>
      <c r="E36" s="68"/>
    </row>
    <row r="37" spans="1:8" x14ac:dyDescent="0.25">
      <c r="A37" s="72" t="s">
        <v>5</v>
      </c>
      <c r="B37" s="72"/>
      <c r="C37" s="72"/>
      <c r="D37" s="72"/>
      <c r="E37" s="72"/>
    </row>
    <row r="38" spans="1:8" x14ac:dyDescent="0.25">
      <c r="A38" s="68" t="s">
        <v>18</v>
      </c>
      <c r="B38" s="68"/>
      <c r="C38" s="68"/>
      <c r="D38" s="68"/>
      <c r="E38" s="68"/>
    </row>
    <row r="39" spans="1:8" x14ac:dyDescent="0.25">
      <c r="A39" s="74" t="s">
        <v>31</v>
      </c>
      <c r="B39" s="74"/>
      <c r="C39" s="74"/>
      <c r="D39" s="74"/>
      <c r="E39" s="5"/>
    </row>
    <row r="40" spans="1:8" x14ac:dyDescent="0.25">
      <c r="B40" s="75" t="s">
        <v>19</v>
      </c>
      <c r="C40" s="75"/>
      <c r="D40" s="75"/>
      <c r="E40" s="6" t="s">
        <v>6</v>
      </c>
    </row>
    <row r="41" spans="1:8" x14ac:dyDescent="0.25">
      <c r="A41" s="35"/>
      <c r="B41" s="35"/>
      <c r="C41" s="35"/>
      <c r="D41" s="35"/>
      <c r="E41" s="35"/>
    </row>
    <row r="42" spans="1:8" x14ac:dyDescent="0.25">
      <c r="A42" s="63" t="s">
        <v>32</v>
      </c>
      <c r="B42" s="63"/>
      <c r="C42" s="63"/>
      <c r="D42" s="63"/>
      <c r="E42" s="5"/>
    </row>
    <row r="43" spans="1:8" x14ac:dyDescent="0.25">
      <c r="B43" s="75" t="s">
        <v>19</v>
      </c>
      <c r="C43" s="75"/>
      <c r="D43" s="75"/>
      <c r="E43" s="6" t="s">
        <v>6</v>
      </c>
    </row>
    <row r="45" spans="1:8" x14ac:dyDescent="0.25">
      <c r="A45" s="2" t="s">
        <v>38</v>
      </c>
    </row>
    <row r="46" spans="1:8" x14ac:dyDescent="0.25">
      <c r="A46" s="14" t="s">
        <v>37</v>
      </c>
    </row>
    <row r="47" spans="1:8" x14ac:dyDescent="0.25">
      <c r="A47" s="2" t="s">
        <v>43</v>
      </c>
      <c r="B47" s="17">
        <f>'3кв'!B47</f>
        <v>-18228.760000000002</v>
      </c>
    </row>
    <row r="48" spans="1:8" x14ac:dyDescent="0.25">
      <c r="A48" s="20" t="s">
        <v>56</v>
      </c>
      <c r="B48" s="18"/>
    </row>
    <row r="49" spans="1:2" x14ac:dyDescent="0.25">
      <c r="A49" s="2" t="s">
        <v>39</v>
      </c>
      <c r="B49" s="18">
        <v>25432.15</v>
      </c>
    </row>
    <row r="50" spans="1:2" ht="27.6" x14ac:dyDescent="0.25">
      <c r="A50" s="37" t="s">
        <v>40</v>
      </c>
      <c r="B50" s="18">
        <f>E29</f>
        <v>22421.420000000002</v>
      </c>
    </row>
    <row r="51" spans="1:2" x14ac:dyDescent="0.25">
      <c r="A51" s="19" t="s">
        <v>42</v>
      </c>
      <c r="B51" s="23">
        <f>B47+B49-B50</f>
        <v>-15218.030000000002</v>
      </c>
    </row>
  </sheetData>
  <mergeCells count="29">
    <mergeCell ref="A14:E14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13:E13"/>
    <mergeCell ref="A37:E37"/>
    <mergeCell ref="A15:E15"/>
    <mergeCell ref="A16:E16"/>
    <mergeCell ref="A17:E17"/>
    <mergeCell ref="A18:E18"/>
    <mergeCell ref="A19:E19"/>
    <mergeCell ref="A20:E20"/>
    <mergeCell ref="A31:E31"/>
    <mergeCell ref="A32:E32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35433070866141736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view="pageBreakPreview" zoomScaleNormal="100" zoomScaleSheetLayoutView="100" workbookViewId="0">
      <selection activeCell="C15" sqref="C15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1.8867187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5" ht="15.6" x14ac:dyDescent="0.3">
      <c r="A1" s="76" t="s">
        <v>66</v>
      </c>
      <c r="B1" s="76"/>
      <c r="C1" s="76"/>
      <c r="D1" s="40"/>
    </row>
    <row r="2" spans="1:5" ht="15.6" x14ac:dyDescent="0.3">
      <c r="A2" s="77" t="s">
        <v>67</v>
      </c>
      <c r="B2" s="77"/>
      <c r="C2" s="77"/>
      <c r="D2" s="1"/>
    </row>
    <row r="3" spans="1:5" ht="15.6" x14ac:dyDescent="0.3">
      <c r="A3" s="77" t="s">
        <v>68</v>
      </c>
      <c r="B3" s="77"/>
      <c r="C3" s="77"/>
      <c r="D3" s="1"/>
    </row>
    <row r="4" spans="1:5" ht="15.6" x14ac:dyDescent="0.3">
      <c r="A4" s="76" t="s">
        <v>83</v>
      </c>
      <c r="B4" s="76"/>
      <c r="C4" s="76"/>
      <c r="D4" s="40"/>
    </row>
    <row r="5" spans="1:5" ht="15.6" x14ac:dyDescent="0.3">
      <c r="A5" s="78"/>
      <c r="B5" s="78"/>
      <c r="C5" s="78"/>
      <c r="D5" s="1"/>
    </row>
    <row r="6" spans="1:5" ht="15.6" x14ac:dyDescent="0.3">
      <c r="A6" s="1"/>
      <c r="B6" s="41" t="s">
        <v>69</v>
      </c>
      <c r="C6" s="42">
        <f>'1кв'!B43</f>
        <v>-39603.919999999998</v>
      </c>
      <c r="D6" s="43"/>
    </row>
    <row r="7" spans="1:5" ht="15.6" x14ac:dyDescent="0.3">
      <c r="A7" s="1"/>
      <c r="B7" s="41" t="s">
        <v>84</v>
      </c>
      <c r="C7" s="42"/>
      <c r="D7" s="43"/>
    </row>
    <row r="8" spans="1:5" ht="15.6" x14ac:dyDescent="0.3">
      <c r="A8" s="44" t="s">
        <v>70</v>
      </c>
      <c r="B8" s="41" t="s">
        <v>71</v>
      </c>
      <c r="C8" s="45">
        <f>'1кв'!B45+'2кв'!B45+'3кв'!B45+'4кв'!B49</f>
        <v>105734.03</v>
      </c>
      <c r="D8" s="46"/>
    </row>
    <row r="9" spans="1:5" ht="15.6" x14ac:dyDescent="0.3">
      <c r="A9" s="47"/>
      <c r="B9" s="41" t="s">
        <v>72</v>
      </c>
      <c r="C9" s="48">
        <f>SUM(C8:C8)</f>
        <v>105734.03</v>
      </c>
      <c r="D9" s="43"/>
    </row>
    <row r="10" spans="1:5" ht="15.6" x14ac:dyDescent="0.3">
      <c r="A10" s="1"/>
      <c r="B10" s="79"/>
      <c r="C10" s="79"/>
      <c r="D10" s="49"/>
    </row>
    <row r="11" spans="1:5" ht="15.6" x14ac:dyDescent="0.3">
      <c r="A11" s="1" t="s">
        <v>73</v>
      </c>
      <c r="B11" s="50" t="s">
        <v>74</v>
      </c>
      <c r="C11" s="51">
        <f>'1кв'!E22+'2кв'!E22+'3кв'!E22+'4кв'!E22</f>
        <v>61167.960000000006</v>
      </c>
      <c r="D11" s="49"/>
    </row>
    <row r="12" spans="1:5" ht="15.6" x14ac:dyDescent="0.3">
      <c r="A12" s="1"/>
      <c r="B12" s="52" t="s">
        <v>41</v>
      </c>
      <c r="C12" s="51">
        <f>'1кв'!E23+'2кв'!E23+'3кв'!E23+'4кв'!E23</f>
        <v>16394.280000000002</v>
      </c>
      <c r="D12" s="49"/>
      <c r="E12" s="53"/>
    </row>
    <row r="13" spans="1:5" ht="46.8" x14ac:dyDescent="0.3">
      <c r="B13" s="52" t="s">
        <v>75</v>
      </c>
      <c r="C13" s="51">
        <f>'1кв'!E24+'2кв'!E24+'3кв'!E24+'4кв'!E24</f>
        <v>1776.72</v>
      </c>
      <c r="D13" s="49"/>
    </row>
    <row r="14" spans="1:5" ht="15.6" x14ac:dyDescent="0.3">
      <c r="A14" s="1"/>
      <c r="B14" s="52" t="s">
        <v>33</v>
      </c>
      <c r="C14" s="51">
        <f>'1кв'!E25+'2кв'!E25+'3кв'!E25+'4кв'!E25</f>
        <v>1003.98</v>
      </c>
      <c r="D14" s="49"/>
    </row>
    <row r="15" spans="1:5" ht="15.6" x14ac:dyDescent="0.3">
      <c r="A15" s="1"/>
      <c r="B15" s="54" t="s">
        <v>89</v>
      </c>
      <c r="C15" s="55">
        <f>3*197.1+2*206.95</f>
        <v>1005.1999999999999</v>
      </c>
      <c r="D15" s="49"/>
    </row>
    <row r="16" spans="1:5" ht="15.6" x14ac:dyDescent="0.3">
      <c r="A16" s="1"/>
      <c r="B16" s="56" t="s">
        <v>76</v>
      </c>
      <c r="C16" s="55">
        <f>SUM(C17:C17)</f>
        <v>0</v>
      </c>
      <c r="D16" s="49"/>
    </row>
    <row r="17" spans="1:5" ht="15.6" x14ac:dyDescent="0.3">
      <c r="A17" s="1"/>
      <c r="B17" s="57"/>
      <c r="C17" s="55"/>
      <c r="D17" s="49"/>
    </row>
    <row r="18" spans="1:5" ht="15.6" x14ac:dyDescent="0.3">
      <c r="A18" s="1"/>
      <c r="B18" s="58" t="s">
        <v>77</v>
      </c>
      <c r="C18" s="59">
        <f>SUM(C11:C16)</f>
        <v>81348.14</v>
      </c>
      <c r="D18" s="49"/>
      <c r="E18" s="53"/>
    </row>
    <row r="19" spans="1:5" ht="15.6" x14ac:dyDescent="0.3">
      <c r="A19" s="1"/>
      <c r="B19" s="60" t="s">
        <v>78</v>
      </c>
      <c r="C19" s="59">
        <f>C6+C9-C18</f>
        <v>-15218.029999999999</v>
      </c>
      <c r="D19" s="49"/>
    </row>
    <row r="20" spans="1:5" ht="15.6" x14ac:dyDescent="0.3">
      <c r="A20" s="1"/>
      <c r="B20" s="44"/>
      <c r="C20" s="44"/>
      <c r="D20" s="49"/>
    </row>
    <row r="21" spans="1:5" ht="15.6" x14ac:dyDescent="0.3">
      <c r="A21" s="1"/>
      <c r="B21" s="44"/>
      <c r="C21" s="44"/>
      <c r="D21" s="49"/>
    </row>
    <row r="22" spans="1:5" ht="15.6" x14ac:dyDescent="0.3">
      <c r="A22" s="1"/>
      <c r="B22" s="44"/>
      <c r="C22" s="44"/>
      <c r="D22" s="49"/>
    </row>
    <row r="23" spans="1:5" ht="15.6" x14ac:dyDescent="0.3">
      <c r="A23" s="44" t="s">
        <v>79</v>
      </c>
      <c r="C23" s="44"/>
      <c r="D23" s="49"/>
    </row>
    <row r="24" spans="1:5" ht="15.6" x14ac:dyDescent="0.3">
      <c r="A24" s="1"/>
      <c r="B24" s="44"/>
      <c r="C24" s="44"/>
      <c r="D24" s="49"/>
    </row>
    <row r="25" spans="1:5" ht="15.6" x14ac:dyDescent="0.3">
      <c r="A25" s="1"/>
      <c r="B25" s="44"/>
      <c r="C25" s="44"/>
      <c r="D25" s="49"/>
    </row>
    <row r="26" spans="1:5" ht="15.6" x14ac:dyDescent="0.3">
      <c r="A26" s="1" t="s">
        <v>80</v>
      </c>
      <c r="B26" s="44" t="s">
        <v>81</v>
      </c>
      <c r="C26" s="44"/>
      <c r="D26" s="49"/>
    </row>
    <row r="27" spans="1:5" ht="15.6" x14ac:dyDescent="0.3">
      <c r="A27" s="1"/>
      <c r="B27" s="44" t="s">
        <v>93</v>
      </c>
      <c r="C27" s="44"/>
      <c r="D27" s="49"/>
    </row>
    <row r="28" spans="1:5" ht="15.6" x14ac:dyDescent="0.3">
      <c r="A28" s="1"/>
      <c r="B28" s="44" t="s">
        <v>82</v>
      </c>
      <c r="C28" s="44"/>
      <c r="D28" s="49"/>
    </row>
    <row r="29" spans="1:5" ht="15.6" x14ac:dyDescent="0.3">
      <c r="A29" s="1"/>
      <c r="B29" s="44"/>
      <c r="C29" s="44"/>
      <c r="D29" s="49"/>
    </row>
    <row r="30" spans="1:5" ht="15.6" x14ac:dyDescent="0.3">
      <c r="A30" s="1"/>
      <c r="B30" s="44"/>
      <c r="C30" s="44"/>
      <c r="D30" s="49"/>
    </row>
    <row r="31" spans="1:5" ht="15.6" x14ac:dyDescent="0.3">
      <c r="A31" s="78" t="s">
        <v>94</v>
      </c>
      <c r="B31" s="78"/>
      <c r="C31" s="78"/>
      <c r="D31" s="49"/>
    </row>
    <row r="32" spans="1:5" ht="15.6" x14ac:dyDescent="0.3">
      <c r="A32" s="1"/>
      <c r="B32" s="44"/>
      <c r="C32" s="44"/>
      <c r="D32" s="49"/>
    </row>
    <row r="33" spans="1:4" ht="15.6" x14ac:dyDescent="0.3">
      <c r="A33" s="1"/>
      <c r="B33" s="44"/>
      <c r="C33" s="44"/>
      <c r="D33" s="49"/>
    </row>
    <row r="34" spans="1:4" ht="15.6" x14ac:dyDescent="0.3">
      <c r="A34" s="1"/>
      <c r="B34" s="44"/>
      <c r="C34" s="44"/>
      <c r="D34" s="49"/>
    </row>
    <row r="35" spans="1:4" ht="15.6" x14ac:dyDescent="0.3">
      <c r="A35" s="1"/>
      <c r="B35" s="44"/>
      <c r="C35" s="44"/>
      <c r="D35" s="49"/>
    </row>
  </sheetData>
  <mergeCells count="7">
    <mergeCell ref="B10:C10"/>
    <mergeCell ref="A31:C3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2021-03-15T14:08:05Z</dcterms:modified>
</cp:coreProperties>
</file>