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6" i="17" l="1"/>
  <c r="C12" i="17"/>
  <c r="C13" i="17"/>
  <c r="C14" i="17"/>
  <c r="C11" i="17"/>
  <c r="C8" i="17"/>
  <c r="C9" i="17" s="1"/>
  <c r="C16" i="17"/>
  <c r="B45" i="16"/>
  <c r="C19" i="17" l="1"/>
  <c r="C20" i="17" s="1"/>
  <c r="E23" i="16" l="1"/>
  <c r="E22" i="16"/>
  <c r="E21" i="16"/>
  <c r="E26" i="16" s="1"/>
  <c r="B48" i="16" s="1"/>
  <c r="B49" i="16" l="1"/>
  <c r="B45" i="15"/>
  <c r="E26" i="15"/>
  <c r="E23" i="15"/>
  <c r="E22" i="15"/>
  <c r="E21" i="15"/>
  <c r="B48" i="15" l="1"/>
  <c r="B49" i="15" s="1"/>
  <c r="B45" i="14"/>
  <c r="E23" i="14"/>
  <c r="E22" i="14"/>
  <c r="D21" i="14"/>
  <c r="E21" i="14" s="1"/>
  <c r="E26" i="14" s="1"/>
  <c r="B48" i="14" s="1"/>
  <c r="B49" i="14" s="1"/>
  <c r="D21" i="13" l="1"/>
  <c r="E22" i="13" l="1"/>
  <c r="E21" i="13"/>
  <c r="E26" i="13" s="1"/>
  <c r="B48" i="13" s="1"/>
  <c r="B49" i="13" l="1"/>
</calcChain>
</file>

<file path=xl/sharedStrings.xml><?xml version="1.0" encoding="utf-8"?>
<sst xmlns="http://schemas.openxmlformats.org/spreadsheetml/2006/main" count="252" uniqueCount="88">
  <si>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</si>
  <si>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</si>
  <si>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</si>
  <si>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</si>
  <si>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</si>
  <si>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</si>
  <si>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</si>
  <si>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</si>
  <si>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</si>
  <si>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</si>
  <si>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</si>
  <si>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</si>
  <si>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</si>
  <si>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</si>
  <si>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</si>
  <si>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</si>
  <si>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</si>
  <si>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</si>
  <si>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</si>
  <si>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</si>
  <si>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</si>
  <si>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</si>
  <si>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</si>
  <si>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</si>
  <si>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</si>
  <si>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</si>
  <si>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</si>
  <si>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</si>
  <si>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</si>
  <si>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</si>
  <si>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</si>
  <si>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</si>
  <si>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</si>
  <si>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</si>
  <si>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</si>
  <si>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Жданова Анатолия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</si>
  <si>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</si>
  <si>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Жданова А.Н.</t>
    </r>
  </si>
  <si>
    <t>Общая площадь квартир - 381,5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</si>
  <si>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</si>
  <si>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</si>
  <si>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</si>
  <si>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</si>
  <si>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</si>
  <si>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</si>
  <si>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</si>
  <si>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</si>
  <si>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</si>
  <si>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</si>
  <si>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семнадцать тысяч двести семьдесят два рубля 11 копеек</t>
    </r>
  </si>
  <si>
    <t>Предъявлено населению 20949,25руб.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</si>
  <si>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</si>
  <si>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</si>
  <si>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</si>
  <si>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</si>
  <si>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девятнадцать тысяч четыреста семьдесят один рубль 11 копеек</t>
  </si>
  <si>
    <t>Предъявлено населению 20947,41руб.</t>
  </si>
  <si>
    <t>3 квартал</t>
  </si>
  <si>
    <t>Техническое диагностирование ВДГО</t>
  </si>
  <si>
    <t>сентябрь</t>
  </si>
  <si>
    <t xml:space="preserve">           2. Всего за период с "01" 07 2020 г. по "30" 09 2020 г. выполнено работ (оказано услуг) на общую сумму двадцать три тысячи восемьсот сорок шесть рублей 71 копейка</t>
  </si>
  <si>
    <t>Предъявлено населению 21865,65руб.</t>
  </si>
  <si>
    <t>за 3 квартал 2020 года</t>
  </si>
  <si>
    <t>"30" 09  2020 г.</t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</si>
  <si>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</si>
  <si>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</si>
  <si>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</si>
  <si>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двадцать тысяч триста восемьдесят шесть рублей 71 копейка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</si>
  <si>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</si>
  <si>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</si>
  <si>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</si>
  <si>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</si>
  <si>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</si>
  <si>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</si>
  <si>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</si>
  <si>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</si>
  <si>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</si>
  <si>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</si>
  <si>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</si>
  <si>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</si>
  <si>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</si>
  <si>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</si>
  <si>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</si>
  <si>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ул.Лесная,2</t>
  </si>
  <si>
    <t>Начислено всего 85627,96</t>
  </si>
  <si>
    <t>Непредвиденные работы 0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</si>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</sst>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64" fontId="8" fillId="0" borderId="0" xfId="0" applyNumberFormat="1" applyFont="1"/>
    <xf numFmtId="0" fontId="1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6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6640625" style="2" customWidth="1"/>
    <col min="9" max="16384" width="9.109375" style="2"/>
  </cols>
  <sheetData>
    <row r="1" spans="1:5" ht="21.75" customHeight="1" x14ac:dyDescent="0.25">
      <c r="A1" s="72" t="s">
        <v>11</v>
      </c>
      <c r="B1" s="72"/>
      <c r="C1" s="72"/>
      <c r="D1" s="72"/>
      <c r="E1" s="72"/>
    </row>
    <row r="2" spans="1:5" ht="30" customHeight="1" x14ac:dyDescent="0.3">
      <c r="A2" s="73" t="s">
        <v>12</v>
      </c>
      <c r="B2" s="74"/>
      <c r="C2" s="74"/>
      <c r="D2" s="74"/>
      <c r="E2" s="74"/>
    </row>
    <row r="3" spans="1:5" ht="15.6" customHeight="1" x14ac:dyDescent="0.25">
      <c r="A3" s="75" t="s">
        <v>45</v>
      </c>
      <c r="B3" s="75"/>
      <c r="C3" s="75"/>
      <c r="D3" s="75"/>
      <c r="E3" s="75"/>
    </row>
    <row r="4" spans="1:5" s="1" customFormat="1" ht="28.2" x14ac:dyDescent="0.3">
      <c r="A4" s="21" t="s">
        <v>13</v>
      </c>
      <c r="B4" s="4"/>
      <c r="C4" s="4"/>
      <c r="D4" s="4"/>
      <c r="E4" s="22" t="s">
        <v>46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6" t="s">
        <v>24</v>
      </c>
      <c r="B7" s="76"/>
      <c r="C7" s="76"/>
      <c r="D7" s="76"/>
      <c r="E7" s="76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35</v>
      </c>
      <c r="B9" s="65"/>
      <c r="C9" s="65"/>
      <c r="D9" s="65"/>
      <c r="E9" s="65"/>
    </row>
    <row r="10" spans="1:5" ht="25.2" customHeight="1" x14ac:dyDescent="0.25">
      <c r="A10" s="67" t="s">
        <v>14</v>
      </c>
      <c r="B10" s="68"/>
      <c r="C10" s="68"/>
      <c r="D10" s="68"/>
      <c r="E10" s="68"/>
    </row>
    <row r="11" spans="1:5" ht="27.75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5" t="s">
        <v>22</v>
      </c>
      <c r="B12" s="65"/>
      <c r="C12" s="65"/>
      <c r="D12" s="65"/>
      <c r="E12" s="65"/>
    </row>
    <row r="13" spans="1:5" x14ac:dyDescent="0.25">
      <c r="A13" s="69" t="s">
        <v>2</v>
      </c>
      <c r="B13" s="70"/>
      <c r="C13" s="70"/>
      <c r="D13" s="70"/>
      <c r="E13" s="70"/>
    </row>
    <row r="14" spans="1:5" x14ac:dyDescent="0.25">
      <c r="A14" s="65" t="s">
        <v>21</v>
      </c>
      <c r="B14" s="65"/>
      <c r="C14" s="65"/>
      <c r="D14" s="65"/>
      <c r="E14" s="65"/>
    </row>
    <row r="15" spans="1:5" x14ac:dyDescent="0.25">
      <c r="A15" s="69" t="s">
        <v>15</v>
      </c>
      <c r="B15" s="70"/>
      <c r="C15" s="70"/>
      <c r="D15" s="70"/>
      <c r="E15" s="70"/>
    </row>
    <row r="16" spans="1:5" ht="31.5" customHeight="1" x14ac:dyDescent="0.25">
      <c r="A16" s="65" t="s">
        <v>16</v>
      </c>
      <c r="B16" s="65"/>
      <c r="C16" s="65"/>
      <c r="D16" s="65"/>
      <c r="E16" s="65"/>
    </row>
    <row r="17" spans="1:8" ht="59.4" customHeight="1" x14ac:dyDescent="0.25">
      <c r="A17" s="65" t="s">
        <v>25</v>
      </c>
      <c r="B17" s="65"/>
      <c r="C17" s="65"/>
      <c r="D17" s="65"/>
      <c r="E17" s="65"/>
    </row>
    <row r="18" spans="1:8" ht="30" customHeight="1" x14ac:dyDescent="0.25">
      <c r="A18" s="71" t="s">
        <v>26</v>
      </c>
      <c r="B18" s="71"/>
      <c r="C18" s="71"/>
      <c r="D18" s="71"/>
      <c r="E18" s="71"/>
    </row>
    <row r="19" spans="1:8" x14ac:dyDescent="0.25">
      <c r="A19" s="71"/>
      <c r="B19" s="71"/>
      <c r="C19" s="71"/>
      <c r="D19" s="71"/>
      <c r="E19" s="71"/>
      <c r="F19" s="2">
        <v>381.5</v>
      </c>
      <c r="G19" s="2">
        <v>3</v>
      </c>
    </row>
    <row r="20" spans="1:8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9.6" x14ac:dyDescent="0.3">
      <c r="A21" s="25" t="s">
        <v>44</v>
      </c>
      <c r="B21" s="9" t="s">
        <v>33</v>
      </c>
      <c r="C21" s="3" t="s">
        <v>4</v>
      </c>
      <c r="D21" s="3">
        <f>11.64</f>
        <v>11.64</v>
      </c>
      <c r="E21" s="8">
        <f>D21*F19*G19</f>
        <v>13321.98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3.3</v>
      </c>
      <c r="E22" s="8">
        <f>D22*F19*G19</f>
        <v>3776.8500000000004</v>
      </c>
    </row>
    <row r="23" spans="1:8" ht="55.2" x14ac:dyDescent="0.25">
      <c r="A23" s="7" t="s">
        <v>47</v>
      </c>
      <c r="B23" s="34" t="s">
        <v>48</v>
      </c>
      <c r="C23" s="3" t="s">
        <v>4</v>
      </c>
      <c r="D23" s="3"/>
      <c r="E23" s="8">
        <v>173.28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8">
        <v>0</v>
      </c>
    </row>
    <row r="25" spans="1:8" x14ac:dyDescent="0.25">
      <c r="A25" s="24"/>
      <c r="B25" s="9"/>
      <c r="C25" s="3"/>
      <c r="D25" s="3"/>
      <c r="E25" s="8"/>
    </row>
    <row r="26" spans="1:8" s="14" customFormat="1" x14ac:dyDescent="0.25">
      <c r="A26" s="10" t="s">
        <v>31</v>
      </c>
      <c r="B26" s="11"/>
      <c r="C26" s="12"/>
      <c r="D26" s="12"/>
      <c r="E26" s="13">
        <f>SUM(E21:E25)</f>
        <v>17272.11</v>
      </c>
    </row>
    <row r="28" spans="1:8" ht="29.25" customHeight="1" x14ac:dyDescent="0.25">
      <c r="A28" s="65" t="s">
        <v>49</v>
      </c>
      <c r="B28" s="65"/>
      <c r="C28" s="65"/>
      <c r="D28" s="65"/>
      <c r="E28" s="65"/>
    </row>
    <row r="29" spans="1:8" ht="29.25" customHeight="1" x14ac:dyDescent="0.25">
      <c r="A29" s="65" t="s">
        <v>20</v>
      </c>
      <c r="B29" s="65"/>
      <c r="C29" s="65"/>
      <c r="D29" s="65"/>
      <c r="E29" s="65"/>
    </row>
    <row r="30" spans="1:8" x14ac:dyDescent="0.25">
      <c r="A30" s="65" t="s">
        <v>19</v>
      </c>
      <c r="B30" s="65"/>
      <c r="C30" s="65"/>
      <c r="D30" s="65"/>
      <c r="E30" s="65"/>
      <c r="F30" s="14"/>
      <c r="G30" s="14"/>
      <c r="H30" s="15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17</v>
      </c>
      <c r="B32" s="65"/>
      <c r="C32" s="65"/>
      <c r="D32" s="65"/>
      <c r="E32" s="65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66" t="s">
        <v>5</v>
      </c>
      <c r="B35" s="66"/>
      <c r="C35" s="66"/>
      <c r="D35" s="66"/>
      <c r="E35" s="66"/>
    </row>
    <row r="36" spans="1:5" x14ac:dyDescent="0.25">
      <c r="A36" s="65" t="s">
        <v>17</v>
      </c>
      <c r="B36" s="65"/>
      <c r="C36" s="65"/>
      <c r="D36" s="65"/>
      <c r="E36" s="65"/>
    </row>
    <row r="37" spans="1:5" x14ac:dyDescent="0.25">
      <c r="A37" s="63" t="s">
        <v>27</v>
      </c>
      <c r="B37" s="63"/>
      <c r="C37" s="63"/>
      <c r="D37" s="63"/>
      <c r="E37" s="5"/>
    </row>
    <row r="38" spans="1:5" x14ac:dyDescent="0.25">
      <c r="B38" s="64" t="s">
        <v>18</v>
      </c>
      <c r="C38" s="64"/>
      <c r="D38" s="64"/>
      <c r="E38" s="6" t="s">
        <v>6</v>
      </c>
    </row>
    <row r="39" spans="1:5" x14ac:dyDescent="0.25">
      <c r="A39" s="26"/>
      <c r="B39" s="26"/>
      <c r="C39" s="26"/>
      <c r="D39" s="26"/>
      <c r="E39" s="26"/>
    </row>
    <row r="40" spans="1:5" x14ac:dyDescent="0.25">
      <c r="A40" s="63" t="s">
        <v>37</v>
      </c>
      <c r="B40" s="63"/>
      <c r="C40" s="63"/>
      <c r="D40" s="63"/>
      <c r="E40" s="5"/>
    </row>
    <row r="41" spans="1:5" x14ac:dyDescent="0.25">
      <c r="B41" s="64" t="s">
        <v>18</v>
      </c>
      <c r="C41" s="64"/>
      <c r="D41" s="64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6">
        <v>-65548.36</v>
      </c>
    </row>
    <row r="46" spans="1:5" x14ac:dyDescent="0.25">
      <c r="A46" s="20" t="s">
        <v>50</v>
      </c>
    </row>
    <row r="47" spans="1:5" x14ac:dyDescent="0.25">
      <c r="A47" s="2" t="s">
        <v>39</v>
      </c>
      <c r="B47" s="17">
        <v>20210.11</v>
      </c>
    </row>
    <row r="48" spans="1:5" ht="27.6" x14ac:dyDescent="0.25">
      <c r="A48" s="28" t="s">
        <v>40</v>
      </c>
      <c r="B48" s="17">
        <f>E26</f>
        <v>17272.11</v>
      </c>
    </row>
    <row r="49" spans="1:2" x14ac:dyDescent="0.25">
      <c r="A49" s="18" t="s">
        <v>41</v>
      </c>
      <c r="B49" s="23">
        <f>B45+B47-B48</f>
        <v>-62610.36</v>
      </c>
    </row>
  </sheetData>
  <mergeCells count="28">
    <mergeCell ref="A8:E8"/>
    <mergeCell ref="A1:E1"/>
    <mergeCell ref="A2:E2"/>
    <mergeCell ref="A3:E3"/>
    <mergeCell ref="A6:E6"/>
    <mergeCell ref="A7:E7"/>
    <mergeCell ref="A28:E2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7:D37"/>
    <mergeCell ref="B38:D38"/>
    <mergeCell ref="A40:D40"/>
    <mergeCell ref="B41:D41"/>
    <mergeCell ref="A29:E29"/>
    <mergeCell ref="A30:E30"/>
    <mergeCell ref="A31:E31"/>
    <mergeCell ref="A32:E32"/>
    <mergeCell ref="A35:E35"/>
    <mergeCell ref="A36:E3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9" zoomScaleNormal="100" zoomScaleSheetLayoutView="100" workbookViewId="0">
      <selection activeCell="D23" sqref="D23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6640625" style="2" customWidth="1"/>
    <col min="9" max="16384" width="9.109375" style="2"/>
  </cols>
  <sheetData>
    <row r="1" spans="1:5" ht="21.75" customHeight="1" x14ac:dyDescent="0.25">
      <c r="A1" s="72" t="s">
        <v>11</v>
      </c>
      <c r="B1" s="72"/>
      <c r="C1" s="72"/>
      <c r="D1" s="72"/>
      <c r="E1" s="72"/>
    </row>
    <row r="2" spans="1:5" ht="30" customHeight="1" x14ac:dyDescent="0.3">
      <c r="A2" s="73" t="s">
        <v>12</v>
      </c>
      <c r="B2" s="74"/>
      <c r="C2" s="74"/>
      <c r="D2" s="74"/>
      <c r="E2" s="74"/>
    </row>
    <row r="3" spans="1:5" ht="15.6" customHeight="1" x14ac:dyDescent="0.25">
      <c r="A3" s="75" t="s">
        <v>51</v>
      </c>
      <c r="B3" s="75"/>
      <c r="C3" s="75"/>
      <c r="D3" s="75"/>
      <c r="E3" s="75"/>
    </row>
    <row r="4" spans="1:5" s="1" customFormat="1" ht="28.2" x14ac:dyDescent="0.3">
      <c r="A4" s="21" t="s">
        <v>13</v>
      </c>
      <c r="B4" s="4"/>
      <c r="C4" s="4"/>
      <c r="D4" s="4"/>
      <c r="E4" s="22" t="s">
        <v>52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6" t="s">
        <v>24</v>
      </c>
      <c r="B7" s="76"/>
      <c r="C7" s="76"/>
      <c r="D7" s="76"/>
      <c r="E7" s="76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35</v>
      </c>
      <c r="B9" s="65"/>
      <c r="C9" s="65"/>
      <c r="D9" s="65"/>
      <c r="E9" s="65"/>
    </row>
    <row r="10" spans="1:5" ht="25.2" customHeight="1" x14ac:dyDescent="0.25">
      <c r="A10" s="67" t="s">
        <v>14</v>
      </c>
      <c r="B10" s="68"/>
      <c r="C10" s="68"/>
      <c r="D10" s="68"/>
      <c r="E10" s="68"/>
    </row>
    <row r="11" spans="1:5" ht="27.75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5" t="s">
        <v>22</v>
      </c>
      <c r="B12" s="65"/>
      <c r="C12" s="65"/>
      <c r="D12" s="65"/>
      <c r="E12" s="65"/>
    </row>
    <row r="13" spans="1:5" x14ac:dyDescent="0.25">
      <c r="A13" s="69" t="s">
        <v>2</v>
      </c>
      <c r="B13" s="70"/>
      <c r="C13" s="70"/>
      <c r="D13" s="70"/>
      <c r="E13" s="70"/>
    </row>
    <row r="14" spans="1:5" x14ac:dyDescent="0.25">
      <c r="A14" s="65" t="s">
        <v>21</v>
      </c>
      <c r="B14" s="65"/>
      <c r="C14" s="65"/>
      <c r="D14" s="65"/>
      <c r="E14" s="65"/>
    </row>
    <row r="15" spans="1:5" x14ac:dyDescent="0.25">
      <c r="A15" s="69" t="s">
        <v>15</v>
      </c>
      <c r="B15" s="70"/>
      <c r="C15" s="70"/>
      <c r="D15" s="70"/>
      <c r="E15" s="70"/>
    </row>
    <row r="16" spans="1:5" ht="31.5" customHeight="1" x14ac:dyDescent="0.25">
      <c r="A16" s="65" t="s">
        <v>16</v>
      </c>
      <c r="B16" s="65"/>
      <c r="C16" s="65"/>
      <c r="D16" s="65"/>
      <c r="E16" s="65"/>
    </row>
    <row r="17" spans="1:8" ht="59.4" customHeight="1" x14ac:dyDescent="0.25">
      <c r="A17" s="65" t="s">
        <v>25</v>
      </c>
      <c r="B17" s="65"/>
      <c r="C17" s="65"/>
      <c r="D17" s="65"/>
      <c r="E17" s="65"/>
    </row>
    <row r="18" spans="1:8" ht="30" customHeight="1" x14ac:dyDescent="0.25">
      <c r="A18" s="71" t="s">
        <v>26</v>
      </c>
      <c r="B18" s="71"/>
      <c r="C18" s="71"/>
      <c r="D18" s="71"/>
      <c r="E18" s="71"/>
    </row>
    <row r="19" spans="1:8" x14ac:dyDescent="0.25">
      <c r="A19" s="71"/>
      <c r="B19" s="71"/>
      <c r="C19" s="71"/>
      <c r="D19" s="71"/>
      <c r="E19" s="71"/>
      <c r="F19" s="2">
        <v>381.5</v>
      </c>
      <c r="G19" s="2">
        <v>3</v>
      </c>
    </row>
    <row r="20" spans="1:8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9.6" x14ac:dyDescent="0.3">
      <c r="A21" s="25" t="s">
        <v>44</v>
      </c>
      <c r="B21" s="9" t="s">
        <v>33</v>
      </c>
      <c r="C21" s="3" t="s">
        <v>4</v>
      </c>
      <c r="D21" s="3">
        <f>11.64</f>
        <v>11.64</v>
      </c>
      <c r="E21" s="8">
        <f>D21*F19*G19</f>
        <v>13321.98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3.3</v>
      </c>
      <c r="E22" s="8">
        <f>D22*F19*G19</f>
        <v>3776.8500000000004</v>
      </c>
    </row>
    <row r="23" spans="1:8" ht="69" x14ac:dyDescent="0.25">
      <c r="A23" s="7" t="s">
        <v>53</v>
      </c>
      <c r="B23" s="9" t="s">
        <v>54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54</v>
      </c>
      <c r="C24" s="3" t="s">
        <v>30</v>
      </c>
      <c r="D24" s="3"/>
      <c r="E24" s="8">
        <v>0</v>
      </c>
    </row>
    <row r="25" spans="1:8" x14ac:dyDescent="0.25">
      <c r="A25" s="24"/>
      <c r="B25" s="9"/>
      <c r="C25" s="3"/>
      <c r="D25" s="3"/>
      <c r="E25" s="8"/>
    </row>
    <row r="26" spans="1:8" s="14" customFormat="1" x14ac:dyDescent="0.25">
      <c r="A26" s="10" t="s">
        <v>31</v>
      </c>
      <c r="B26" s="11"/>
      <c r="C26" s="12"/>
      <c r="D26" s="12"/>
      <c r="E26" s="13">
        <f>SUM(E21:E25)</f>
        <v>19471.11</v>
      </c>
    </row>
    <row r="28" spans="1:8" ht="29.25" customHeight="1" x14ac:dyDescent="0.25">
      <c r="A28" s="65" t="s">
        <v>55</v>
      </c>
      <c r="B28" s="65"/>
      <c r="C28" s="65"/>
      <c r="D28" s="65"/>
      <c r="E28" s="65"/>
    </row>
    <row r="29" spans="1:8" ht="29.25" customHeight="1" x14ac:dyDescent="0.25">
      <c r="A29" s="65" t="s">
        <v>20</v>
      </c>
      <c r="B29" s="65"/>
      <c r="C29" s="65"/>
      <c r="D29" s="65"/>
      <c r="E29" s="65"/>
    </row>
    <row r="30" spans="1:8" x14ac:dyDescent="0.25">
      <c r="A30" s="65" t="s">
        <v>19</v>
      </c>
      <c r="B30" s="65"/>
      <c r="C30" s="65"/>
      <c r="D30" s="65"/>
      <c r="E30" s="65"/>
      <c r="F30" s="14"/>
      <c r="G30" s="14"/>
      <c r="H30" s="15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17</v>
      </c>
      <c r="B32" s="65"/>
      <c r="C32" s="65"/>
      <c r="D32" s="65"/>
      <c r="E32" s="65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66" t="s">
        <v>5</v>
      </c>
      <c r="B35" s="66"/>
      <c r="C35" s="66"/>
      <c r="D35" s="66"/>
      <c r="E35" s="66"/>
    </row>
    <row r="36" spans="1:5" x14ac:dyDescent="0.25">
      <c r="A36" s="65" t="s">
        <v>17</v>
      </c>
      <c r="B36" s="65"/>
      <c r="C36" s="65"/>
      <c r="D36" s="65"/>
      <c r="E36" s="65"/>
    </row>
    <row r="37" spans="1:5" x14ac:dyDescent="0.25">
      <c r="A37" s="63" t="s">
        <v>27</v>
      </c>
      <c r="B37" s="63"/>
      <c r="C37" s="63"/>
      <c r="D37" s="63"/>
      <c r="E37" s="5"/>
    </row>
    <row r="38" spans="1:5" x14ac:dyDescent="0.25">
      <c r="B38" s="64" t="s">
        <v>18</v>
      </c>
      <c r="C38" s="64"/>
      <c r="D38" s="64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63" t="s">
        <v>37</v>
      </c>
      <c r="B40" s="63"/>
      <c r="C40" s="63"/>
      <c r="D40" s="63"/>
      <c r="E40" s="5"/>
    </row>
    <row r="41" spans="1:5" x14ac:dyDescent="0.25">
      <c r="B41" s="64" t="s">
        <v>18</v>
      </c>
      <c r="C41" s="64"/>
      <c r="D41" s="64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6">
        <f>'1кв'!B49</f>
        <v>-62610.36</v>
      </c>
    </row>
    <row r="46" spans="1:5" x14ac:dyDescent="0.25">
      <c r="A46" s="20" t="s">
        <v>56</v>
      </c>
    </row>
    <row r="47" spans="1:5" x14ac:dyDescent="0.25">
      <c r="A47" s="2" t="s">
        <v>39</v>
      </c>
      <c r="B47" s="17">
        <v>20949.25</v>
      </c>
    </row>
    <row r="48" spans="1:5" ht="27.6" x14ac:dyDescent="0.25">
      <c r="A48" s="33" t="s">
        <v>40</v>
      </c>
      <c r="B48" s="17">
        <f>E26</f>
        <v>19471.11</v>
      </c>
    </row>
    <row r="49" spans="1:2" x14ac:dyDescent="0.25">
      <c r="A49" s="18" t="s">
        <v>41</v>
      </c>
      <c r="B49" s="23">
        <f>B45+B47-B48</f>
        <v>-61132.22</v>
      </c>
    </row>
  </sheetData>
  <mergeCells count="28">
    <mergeCell ref="A8:E8"/>
    <mergeCell ref="A1:E1"/>
    <mergeCell ref="A2:E2"/>
    <mergeCell ref="A3:E3"/>
    <mergeCell ref="A6:E6"/>
    <mergeCell ref="A7:E7"/>
    <mergeCell ref="A28:E2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7:D37"/>
    <mergeCell ref="B38:D38"/>
    <mergeCell ref="A40:D40"/>
    <mergeCell ref="B41:D41"/>
    <mergeCell ref="A29:E29"/>
    <mergeCell ref="A30:E30"/>
    <mergeCell ref="A31:E31"/>
    <mergeCell ref="A32:E32"/>
    <mergeCell ref="A35:E35"/>
    <mergeCell ref="A36:E3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6640625" style="2" customWidth="1"/>
    <col min="9" max="16384" width="9.109375" style="2"/>
  </cols>
  <sheetData>
    <row r="1" spans="1:5" ht="21.75" customHeight="1" x14ac:dyDescent="0.25">
      <c r="A1" s="72" t="s">
        <v>11</v>
      </c>
      <c r="B1" s="72"/>
      <c r="C1" s="72"/>
      <c r="D1" s="72"/>
      <c r="E1" s="72"/>
    </row>
    <row r="2" spans="1:5" ht="30" customHeight="1" x14ac:dyDescent="0.3">
      <c r="A2" s="73" t="s">
        <v>12</v>
      </c>
      <c r="B2" s="74"/>
      <c r="C2" s="74"/>
      <c r="D2" s="74"/>
      <c r="E2" s="74"/>
    </row>
    <row r="3" spans="1:5" ht="15.6" customHeight="1" x14ac:dyDescent="0.25">
      <c r="A3" s="75" t="s">
        <v>62</v>
      </c>
      <c r="B3" s="75"/>
      <c r="C3" s="75"/>
      <c r="D3" s="75"/>
      <c r="E3" s="75"/>
    </row>
    <row r="4" spans="1:5" s="1" customFormat="1" ht="28.2" x14ac:dyDescent="0.3">
      <c r="A4" s="21" t="s">
        <v>13</v>
      </c>
      <c r="B4" s="4"/>
      <c r="C4" s="4"/>
      <c r="D4" s="4"/>
      <c r="E4" s="22" t="s">
        <v>63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6" t="s">
        <v>24</v>
      </c>
      <c r="B7" s="76"/>
      <c r="C7" s="76"/>
      <c r="D7" s="76"/>
      <c r="E7" s="76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35</v>
      </c>
      <c r="B9" s="65"/>
      <c r="C9" s="65"/>
      <c r="D9" s="65"/>
      <c r="E9" s="65"/>
    </row>
    <row r="10" spans="1:5" ht="25.2" customHeight="1" x14ac:dyDescent="0.25">
      <c r="A10" s="67" t="s">
        <v>14</v>
      </c>
      <c r="B10" s="68"/>
      <c r="C10" s="68"/>
      <c r="D10" s="68"/>
      <c r="E10" s="68"/>
    </row>
    <row r="11" spans="1:5" ht="27.75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5" t="s">
        <v>22</v>
      </c>
      <c r="B12" s="65"/>
      <c r="C12" s="65"/>
      <c r="D12" s="65"/>
      <c r="E12" s="65"/>
    </row>
    <row r="13" spans="1:5" x14ac:dyDescent="0.25">
      <c r="A13" s="69" t="s">
        <v>2</v>
      </c>
      <c r="B13" s="70"/>
      <c r="C13" s="70"/>
      <c r="D13" s="70"/>
      <c r="E13" s="70"/>
    </row>
    <row r="14" spans="1:5" x14ac:dyDescent="0.25">
      <c r="A14" s="65" t="s">
        <v>21</v>
      </c>
      <c r="B14" s="65"/>
      <c r="C14" s="65"/>
      <c r="D14" s="65"/>
      <c r="E14" s="65"/>
    </row>
    <row r="15" spans="1:5" x14ac:dyDescent="0.25">
      <c r="A15" s="69" t="s">
        <v>15</v>
      </c>
      <c r="B15" s="70"/>
      <c r="C15" s="70"/>
      <c r="D15" s="70"/>
      <c r="E15" s="70"/>
    </row>
    <row r="16" spans="1:5" ht="31.5" customHeight="1" x14ac:dyDescent="0.25">
      <c r="A16" s="65" t="s">
        <v>16</v>
      </c>
      <c r="B16" s="65"/>
      <c r="C16" s="65"/>
      <c r="D16" s="65"/>
      <c r="E16" s="65"/>
    </row>
    <row r="17" spans="1:8" ht="59.4" customHeight="1" x14ac:dyDescent="0.25">
      <c r="A17" s="65" t="s">
        <v>25</v>
      </c>
      <c r="B17" s="65"/>
      <c r="C17" s="65"/>
      <c r="D17" s="65"/>
      <c r="E17" s="65"/>
    </row>
    <row r="18" spans="1:8" ht="30" customHeight="1" x14ac:dyDescent="0.25">
      <c r="A18" s="71" t="s">
        <v>26</v>
      </c>
      <c r="B18" s="71"/>
      <c r="C18" s="71"/>
      <c r="D18" s="71"/>
      <c r="E18" s="71"/>
    </row>
    <row r="19" spans="1:8" x14ac:dyDescent="0.25">
      <c r="A19" s="71"/>
      <c r="B19" s="71"/>
      <c r="C19" s="71"/>
      <c r="D19" s="71"/>
      <c r="E19" s="71"/>
      <c r="F19" s="2">
        <v>381.5</v>
      </c>
      <c r="G19" s="2">
        <v>3</v>
      </c>
    </row>
    <row r="20" spans="1:8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9.6" x14ac:dyDescent="0.3">
      <c r="A21" s="25" t="s">
        <v>44</v>
      </c>
      <c r="B21" s="9" t="s">
        <v>33</v>
      </c>
      <c r="C21" s="3" t="s">
        <v>4</v>
      </c>
      <c r="D21" s="3">
        <v>12.31</v>
      </c>
      <c r="E21" s="8">
        <f>D21*F19*G19</f>
        <v>14088.795000000002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3.43</v>
      </c>
      <c r="E22" s="8">
        <f>D22*F19*G19</f>
        <v>3925.6350000000002</v>
      </c>
    </row>
    <row r="23" spans="1:8" ht="69" x14ac:dyDescent="0.25">
      <c r="A23" s="7" t="s">
        <v>53</v>
      </c>
      <c r="B23" s="9" t="s">
        <v>57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57</v>
      </c>
      <c r="C24" s="3" t="s">
        <v>30</v>
      </c>
      <c r="D24" s="3"/>
      <c r="E24" s="8">
        <v>500</v>
      </c>
    </row>
    <row r="25" spans="1:8" ht="27.6" x14ac:dyDescent="0.25">
      <c r="A25" s="24" t="s">
        <v>58</v>
      </c>
      <c r="B25" s="9" t="s">
        <v>59</v>
      </c>
      <c r="C25" s="3" t="s">
        <v>30</v>
      </c>
      <c r="D25" s="3"/>
      <c r="E25" s="8">
        <v>2960</v>
      </c>
    </row>
    <row r="26" spans="1:8" s="14" customFormat="1" x14ac:dyDescent="0.25">
      <c r="A26" s="10" t="s">
        <v>31</v>
      </c>
      <c r="B26" s="11"/>
      <c r="C26" s="12"/>
      <c r="D26" s="12"/>
      <c r="E26" s="13">
        <f>SUM(E21:E25)</f>
        <v>23846.71</v>
      </c>
    </row>
    <row r="28" spans="1:8" ht="29.25" customHeight="1" x14ac:dyDescent="0.25">
      <c r="A28" s="65" t="s">
        <v>60</v>
      </c>
      <c r="B28" s="65"/>
      <c r="C28" s="65"/>
      <c r="D28" s="65"/>
      <c r="E28" s="65"/>
    </row>
    <row r="29" spans="1:8" ht="29.25" customHeight="1" x14ac:dyDescent="0.25">
      <c r="A29" s="65" t="s">
        <v>20</v>
      </c>
      <c r="B29" s="65"/>
      <c r="C29" s="65"/>
      <c r="D29" s="65"/>
      <c r="E29" s="65"/>
    </row>
    <row r="30" spans="1:8" x14ac:dyDescent="0.25">
      <c r="A30" s="65" t="s">
        <v>19</v>
      </c>
      <c r="B30" s="65"/>
      <c r="C30" s="65"/>
      <c r="D30" s="65"/>
      <c r="E30" s="65"/>
      <c r="F30" s="14"/>
      <c r="G30" s="14"/>
      <c r="H30" s="15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17</v>
      </c>
      <c r="B32" s="65"/>
      <c r="C32" s="65"/>
      <c r="D32" s="65"/>
      <c r="E32" s="65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66" t="s">
        <v>5</v>
      </c>
      <c r="B35" s="66"/>
      <c r="C35" s="66"/>
      <c r="D35" s="66"/>
      <c r="E35" s="66"/>
    </row>
    <row r="36" spans="1:5" x14ac:dyDescent="0.25">
      <c r="A36" s="65" t="s">
        <v>17</v>
      </c>
      <c r="B36" s="65"/>
      <c r="C36" s="65"/>
      <c r="D36" s="65"/>
      <c r="E36" s="65"/>
    </row>
    <row r="37" spans="1:5" x14ac:dyDescent="0.25">
      <c r="A37" s="63" t="s">
        <v>27</v>
      </c>
      <c r="B37" s="63"/>
      <c r="C37" s="63"/>
      <c r="D37" s="63"/>
      <c r="E37" s="5"/>
    </row>
    <row r="38" spans="1:5" x14ac:dyDescent="0.25">
      <c r="B38" s="64" t="s">
        <v>18</v>
      </c>
      <c r="C38" s="64"/>
      <c r="D38" s="64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63" t="s">
        <v>37</v>
      </c>
      <c r="B40" s="63"/>
      <c r="C40" s="63"/>
      <c r="D40" s="63"/>
      <c r="E40" s="5"/>
    </row>
    <row r="41" spans="1:5" x14ac:dyDescent="0.25">
      <c r="B41" s="64" t="s">
        <v>18</v>
      </c>
      <c r="C41" s="64"/>
      <c r="D41" s="64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6">
        <f>'2кв'!B49</f>
        <v>-61132.22</v>
      </c>
    </row>
    <row r="46" spans="1:5" x14ac:dyDescent="0.25">
      <c r="A46" s="20" t="s">
        <v>61</v>
      </c>
    </row>
    <row r="47" spans="1:5" x14ac:dyDescent="0.25">
      <c r="A47" s="2" t="s">
        <v>39</v>
      </c>
      <c r="B47" s="17">
        <v>21527.25</v>
      </c>
    </row>
    <row r="48" spans="1:5" ht="27.6" x14ac:dyDescent="0.25">
      <c r="A48" s="38" t="s">
        <v>40</v>
      </c>
      <c r="B48" s="17">
        <f>E26</f>
        <v>23846.71</v>
      </c>
    </row>
    <row r="49" spans="1:2" x14ac:dyDescent="0.25">
      <c r="A49" s="18" t="s">
        <v>41</v>
      </c>
      <c r="B49" s="23">
        <f>B45+B47-B48</f>
        <v>-63451.68</v>
      </c>
    </row>
  </sheetData>
  <mergeCells count="28">
    <mergeCell ref="A37:D37"/>
    <mergeCell ref="B38:D38"/>
    <mergeCell ref="A40:D40"/>
    <mergeCell ref="B41:D41"/>
    <mergeCell ref="A29:E29"/>
    <mergeCell ref="A30:E30"/>
    <mergeCell ref="A31:E31"/>
    <mergeCell ref="A32:E32"/>
    <mergeCell ref="A35:E35"/>
    <mergeCell ref="A36:E36"/>
    <mergeCell ref="A28:E2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7" zoomScaleNormal="100" zoomScaleSheetLayoutView="100" workbookViewId="0">
      <selection activeCell="A53" sqref="A53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6640625" style="2" customWidth="1"/>
    <col min="9" max="16384" width="9.109375" style="2"/>
  </cols>
  <sheetData>
    <row r="1" spans="1:5" ht="21.75" customHeight="1" x14ac:dyDescent="0.25">
      <c r="A1" s="72" t="s">
        <v>11</v>
      </c>
      <c r="B1" s="72"/>
      <c r="C1" s="72"/>
      <c r="D1" s="72"/>
      <c r="E1" s="72"/>
    </row>
    <row r="2" spans="1:5" ht="30" customHeight="1" x14ac:dyDescent="0.3">
      <c r="A2" s="73" t="s">
        <v>12</v>
      </c>
      <c r="B2" s="74"/>
      <c r="C2" s="74"/>
      <c r="D2" s="74"/>
      <c r="E2" s="74"/>
    </row>
    <row r="3" spans="1:5" ht="15.6" customHeight="1" x14ac:dyDescent="0.25">
      <c r="A3" s="75" t="s">
        <v>64</v>
      </c>
      <c r="B3" s="75"/>
      <c r="C3" s="75"/>
      <c r="D3" s="75"/>
      <c r="E3" s="75"/>
    </row>
    <row r="4" spans="1:5" s="1" customFormat="1" ht="15.6" x14ac:dyDescent="0.3">
      <c r="A4" s="43" t="s">
        <v>13</v>
      </c>
      <c r="B4" s="44"/>
      <c r="C4" s="44"/>
      <c r="D4" s="77" t="s">
        <v>65</v>
      </c>
      <c r="E4" s="77"/>
    </row>
    <row r="5" spans="1:5" x14ac:dyDescent="0.25">
      <c r="A5" s="41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6" t="s">
        <v>24</v>
      </c>
      <c r="B7" s="76"/>
      <c r="C7" s="76"/>
      <c r="D7" s="76"/>
      <c r="E7" s="76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35</v>
      </c>
      <c r="B9" s="65"/>
      <c r="C9" s="65"/>
      <c r="D9" s="65"/>
      <c r="E9" s="65"/>
    </row>
    <row r="10" spans="1:5" ht="25.2" customHeight="1" x14ac:dyDescent="0.25">
      <c r="A10" s="67" t="s">
        <v>14</v>
      </c>
      <c r="B10" s="68"/>
      <c r="C10" s="68"/>
      <c r="D10" s="68"/>
      <c r="E10" s="68"/>
    </row>
    <row r="11" spans="1:5" ht="27.75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5" t="s">
        <v>22</v>
      </c>
      <c r="B12" s="65"/>
      <c r="C12" s="65"/>
      <c r="D12" s="65"/>
      <c r="E12" s="65"/>
    </row>
    <row r="13" spans="1:5" x14ac:dyDescent="0.25">
      <c r="A13" s="69" t="s">
        <v>2</v>
      </c>
      <c r="B13" s="70"/>
      <c r="C13" s="70"/>
      <c r="D13" s="70"/>
      <c r="E13" s="70"/>
    </row>
    <row r="14" spans="1:5" x14ac:dyDescent="0.25">
      <c r="A14" s="65" t="s">
        <v>21</v>
      </c>
      <c r="B14" s="65"/>
      <c r="C14" s="65"/>
      <c r="D14" s="65"/>
      <c r="E14" s="65"/>
    </row>
    <row r="15" spans="1:5" x14ac:dyDescent="0.25">
      <c r="A15" s="69" t="s">
        <v>15</v>
      </c>
      <c r="B15" s="70"/>
      <c r="C15" s="70"/>
      <c r="D15" s="70"/>
      <c r="E15" s="70"/>
    </row>
    <row r="16" spans="1:5" ht="31.5" customHeight="1" x14ac:dyDescent="0.25">
      <c r="A16" s="65" t="s">
        <v>16</v>
      </c>
      <c r="B16" s="65"/>
      <c r="C16" s="65"/>
      <c r="D16" s="65"/>
      <c r="E16" s="65"/>
    </row>
    <row r="17" spans="1:8" ht="59.4" customHeight="1" x14ac:dyDescent="0.25">
      <c r="A17" s="65" t="s">
        <v>25</v>
      </c>
      <c r="B17" s="65"/>
      <c r="C17" s="65"/>
      <c r="D17" s="65"/>
      <c r="E17" s="65"/>
    </row>
    <row r="18" spans="1:8" ht="30" customHeight="1" x14ac:dyDescent="0.25">
      <c r="A18" s="71" t="s">
        <v>26</v>
      </c>
      <c r="B18" s="71"/>
      <c r="C18" s="71"/>
      <c r="D18" s="71"/>
      <c r="E18" s="71"/>
    </row>
    <row r="19" spans="1:8" x14ac:dyDescent="0.25">
      <c r="A19" s="71"/>
      <c r="B19" s="71"/>
      <c r="C19" s="71"/>
      <c r="D19" s="71"/>
      <c r="E19" s="71"/>
      <c r="F19" s="2">
        <v>381.5</v>
      </c>
      <c r="G19" s="2">
        <v>3</v>
      </c>
    </row>
    <row r="20" spans="1:8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9.6" x14ac:dyDescent="0.3">
      <c r="A21" s="25" t="s">
        <v>44</v>
      </c>
      <c r="B21" s="9" t="s">
        <v>33</v>
      </c>
      <c r="C21" s="3" t="s">
        <v>4</v>
      </c>
      <c r="D21" s="3">
        <v>12.31</v>
      </c>
      <c r="E21" s="8">
        <f>D21*F19*G19</f>
        <v>14088.795000000002</v>
      </c>
    </row>
    <row r="22" spans="1:8" x14ac:dyDescent="0.25">
      <c r="A22" s="7" t="s">
        <v>43</v>
      </c>
      <c r="B22" s="9" t="s">
        <v>23</v>
      </c>
      <c r="C22" s="3" t="s">
        <v>4</v>
      </c>
      <c r="D22" s="3">
        <v>3.43</v>
      </c>
      <c r="E22" s="8">
        <f>D22*F19*G19</f>
        <v>3925.6350000000002</v>
      </c>
    </row>
    <row r="23" spans="1:8" ht="69" x14ac:dyDescent="0.25">
      <c r="A23" s="7" t="s">
        <v>53</v>
      </c>
      <c r="B23" s="9" t="s">
        <v>66</v>
      </c>
      <c r="C23" s="3" t="s">
        <v>4</v>
      </c>
      <c r="D23" s="3"/>
      <c r="E23" s="8">
        <f>790.76*3</f>
        <v>2372.2799999999997</v>
      </c>
    </row>
    <row r="24" spans="1:8" x14ac:dyDescent="0.25">
      <c r="A24" s="7" t="s">
        <v>28</v>
      </c>
      <c r="B24" s="9" t="s">
        <v>66</v>
      </c>
      <c r="C24" s="3" t="s">
        <v>30</v>
      </c>
      <c r="D24" s="3"/>
      <c r="E24" s="8">
        <v>0</v>
      </c>
    </row>
    <row r="25" spans="1:8" x14ac:dyDescent="0.25">
      <c r="A25" s="24"/>
      <c r="B25" s="9"/>
      <c r="C25" s="3"/>
      <c r="D25" s="3"/>
      <c r="E25" s="8"/>
    </row>
    <row r="26" spans="1:8" s="14" customFormat="1" x14ac:dyDescent="0.25">
      <c r="A26" s="10" t="s">
        <v>31</v>
      </c>
      <c r="B26" s="11"/>
      <c r="C26" s="12"/>
      <c r="D26" s="12"/>
      <c r="E26" s="13">
        <f>SUM(E21:E25)</f>
        <v>20386.71</v>
      </c>
    </row>
    <row r="28" spans="1:8" ht="29.25" customHeight="1" x14ac:dyDescent="0.25">
      <c r="A28" s="78" t="s">
        <v>67</v>
      </c>
      <c r="B28" s="78"/>
      <c r="C28" s="78"/>
      <c r="D28" s="78"/>
      <c r="E28" s="78"/>
    </row>
    <row r="29" spans="1:8" ht="29.25" customHeight="1" x14ac:dyDescent="0.25">
      <c r="A29" s="65" t="s">
        <v>20</v>
      </c>
      <c r="B29" s="65"/>
      <c r="C29" s="65"/>
      <c r="D29" s="65"/>
      <c r="E29" s="65"/>
    </row>
    <row r="30" spans="1:8" x14ac:dyDescent="0.25">
      <c r="A30" s="65" t="s">
        <v>19</v>
      </c>
      <c r="B30" s="65"/>
      <c r="C30" s="65"/>
      <c r="D30" s="65"/>
      <c r="E30" s="65"/>
      <c r="F30" s="14"/>
      <c r="G30" s="14"/>
      <c r="H30" s="15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17</v>
      </c>
      <c r="B32" s="65"/>
      <c r="C32" s="65"/>
      <c r="D32" s="65"/>
      <c r="E32" s="65"/>
    </row>
    <row r="33" spans="1:5" x14ac:dyDescent="0.25">
      <c r="A33" s="39"/>
      <c r="B33" s="39"/>
      <c r="C33" s="39"/>
      <c r="D33" s="39"/>
      <c r="E33" s="39"/>
    </row>
    <row r="34" spans="1:5" x14ac:dyDescent="0.25">
      <c r="A34" s="39"/>
      <c r="B34" s="39"/>
      <c r="C34" s="39"/>
      <c r="D34" s="39"/>
      <c r="E34" s="39"/>
    </row>
    <row r="35" spans="1:5" x14ac:dyDescent="0.25">
      <c r="A35" s="66" t="s">
        <v>5</v>
      </c>
      <c r="B35" s="66"/>
      <c r="C35" s="66"/>
      <c r="D35" s="66"/>
      <c r="E35" s="66"/>
    </row>
    <row r="36" spans="1:5" x14ac:dyDescent="0.25">
      <c r="A36" s="65" t="s">
        <v>17</v>
      </c>
      <c r="B36" s="65"/>
      <c r="C36" s="65"/>
      <c r="D36" s="65"/>
      <c r="E36" s="65"/>
    </row>
    <row r="37" spans="1:5" x14ac:dyDescent="0.25">
      <c r="A37" s="63" t="s">
        <v>27</v>
      </c>
      <c r="B37" s="63"/>
      <c r="C37" s="63"/>
      <c r="D37" s="63"/>
      <c r="E37" s="5"/>
    </row>
    <row r="38" spans="1:5" x14ac:dyDescent="0.25">
      <c r="B38" s="64" t="s">
        <v>18</v>
      </c>
      <c r="C38" s="64"/>
      <c r="D38" s="64"/>
      <c r="E38" s="6" t="s">
        <v>6</v>
      </c>
    </row>
    <row r="39" spans="1:5" x14ac:dyDescent="0.25">
      <c r="A39" s="40"/>
      <c r="B39" s="40"/>
      <c r="C39" s="40"/>
      <c r="D39" s="40"/>
      <c r="E39" s="40"/>
    </row>
    <row r="40" spans="1:5" x14ac:dyDescent="0.25">
      <c r="A40" s="63" t="s">
        <v>37</v>
      </c>
      <c r="B40" s="63"/>
      <c r="C40" s="63"/>
      <c r="D40" s="63"/>
      <c r="E40" s="5"/>
    </row>
    <row r="41" spans="1:5" x14ac:dyDescent="0.25">
      <c r="B41" s="64" t="s">
        <v>18</v>
      </c>
      <c r="C41" s="64"/>
      <c r="D41" s="64"/>
      <c r="E41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6">
        <f>'3кв'!B49</f>
        <v>-63451.68</v>
      </c>
    </row>
    <row r="46" spans="1:5" x14ac:dyDescent="0.25">
      <c r="A46" s="20" t="s">
        <v>61</v>
      </c>
    </row>
    <row r="47" spans="1:5" x14ac:dyDescent="0.25">
      <c r="A47" s="2" t="s">
        <v>39</v>
      </c>
      <c r="B47" s="17">
        <v>21096.03</v>
      </c>
    </row>
    <row r="48" spans="1:5" ht="27.6" x14ac:dyDescent="0.25">
      <c r="A48" s="42" t="s">
        <v>40</v>
      </c>
      <c r="B48" s="17">
        <f>E26</f>
        <v>20386.71</v>
      </c>
    </row>
    <row r="49" spans="1:2" x14ac:dyDescent="0.25">
      <c r="A49" s="18" t="s">
        <v>41</v>
      </c>
      <c r="B49" s="23">
        <f>B45+B47-B48</f>
        <v>-62742.36</v>
      </c>
    </row>
  </sheetData>
  <mergeCells count="29">
    <mergeCell ref="A8:E8"/>
    <mergeCell ref="A1:E1"/>
    <mergeCell ref="A2:E2"/>
    <mergeCell ref="A3:E3"/>
    <mergeCell ref="A6:E6"/>
    <mergeCell ref="A7:E7"/>
    <mergeCell ref="A28:E28"/>
    <mergeCell ref="A9:E9"/>
    <mergeCell ref="A10:E10"/>
    <mergeCell ref="A11:E11"/>
    <mergeCell ref="A12:E12"/>
    <mergeCell ref="A13:E13"/>
    <mergeCell ref="A14:E14"/>
    <mergeCell ref="A37:D37"/>
    <mergeCell ref="B38:D38"/>
    <mergeCell ref="A40:D40"/>
    <mergeCell ref="B41:D41"/>
    <mergeCell ref="D4:E4"/>
    <mergeCell ref="A29:E29"/>
    <mergeCell ref="A30:E30"/>
    <mergeCell ref="A31:E31"/>
    <mergeCell ref="A32:E32"/>
    <mergeCell ref="A35:E35"/>
    <mergeCell ref="A36:E36"/>
    <mergeCell ref="A15:E15"/>
    <mergeCell ref="A16:E16"/>
    <mergeCell ref="A17:E17"/>
    <mergeCell ref="A18:E18"/>
    <mergeCell ref="A19:E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3" zoomScaleNormal="100" zoomScaleSheetLayoutView="100" workbookViewId="0">
      <selection activeCell="B32" sqref="B3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9" t="s">
        <v>68</v>
      </c>
      <c r="B1" s="79"/>
      <c r="C1" s="79"/>
      <c r="D1" s="45"/>
    </row>
    <row r="2" spans="1:5" ht="15.6" x14ac:dyDescent="0.3">
      <c r="A2" s="80" t="s">
        <v>69</v>
      </c>
      <c r="B2" s="80"/>
      <c r="C2" s="80"/>
      <c r="D2" s="1"/>
    </row>
    <row r="3" spans="1:5" ht="15.6" x14ac:dyDescent="0.3">
      <c r="A3" s="80" t="s">
        <v>70</v>
      </c>
      <c r="B3" s="80"/>
      <c r="C3" s="80"/>
      <c r="D3" s="1"/>
    </row>
    <row r="4" spans="1:5" ht="15.6" x14ac:dyDescent="0.3">
      <c r="A4" s="79" t="s">
        <v>83</v>
      </c>
      <c r="B4" s="79"/>
      <c r="C4" s="79"/>
      <c r="D4" s="45"/>
    </row>
    <row r="5" spans="1:5" ht="15.6" x14ac:dyDescent="0.3">
      <c r="A5" s="81"/>
      <c r="B5" s="81"/>
      <c r="C5" s="81"/>
      <c r="D5" s="1"/>
    </row>
    <row r="6" spans="1:5" ht="15.6" x14ac:dyDescent="0.3">
      <c r="A6" s="1"/>
      <c r="B6" s="46" t="s">
        <v>71</v>
      </c>
      <c r="C6" s="47">
        <f>'1кв'!B45</f>
        <v>-65548.36</v>
      </c>
      <c r="D6" s="48"/>
    </row>
    <row r="7" spans="1:5" ht="15.6" x14ac:dyDescent="0.3">
      <c r="A7" s="1"/>
      <c r="B7" s="46" t="s">
        <v>84</v>
      </c>
      <c r="C7" s="47"/>
      <c r="D7" s="48"/>
    </row>
    <row r="8" spans="1:5" ht="15.6" x14ac:dyDescent="0.3">
      <c r="A8" s="49" t="s">
        <v>72</v>
      </c>
      <c r="B8" s="46" t="s">
        <v>73</v>
      </c>
      <c r="C8" s="50">
        <f>'1кв'!B47+'2кв'!B47+'3кв'!B47+'4кв'!B47</f>
        <v>83782.64</v>
      </c>
      <c r="D8" s="51"/>
    </row>
    <row r="9" spans="1:5" ht="15.6" x14ac:dyDescent="0.3">
      <c r="A9" s="44"/>
      <c r="B9" s="46" t="s">
        <v>74</v>
      </c>
      <c r="C9" s="52">
        <f>SUM(C8:C8)</f>
        <v>83782.64</v>
      </c>
      <c r="D9" s="48"/>
    </row>
    <row r="10" spans="1:5" ht="15.6" x14ac:dyDescent="0.3">
      <c r="A10" s="1"/>
      <c r="B10" s="82"/>
      <c r="C10" s="82"/>
      <c r="D10" s="53"/>
    </row>
    <row r="11" spans="1:5" ht="15.6" x14ac:dyDescent="0.3">
      <c r="A11" s="1" t="s">
        <v>75</v>
      </c>
      <c r="B11" s="25" t="s">
        <v>44</v>
      </c>
      <c r="C11" s="54">
        <f>'1кв'!E21+'2кв'!E21+'3кв'!E21+'4кв'!E21</f>
        <v>54821.55</v>
      </c>
      <c r="D11" s="53"/>
    </row>
    <row r="12" spans="1:5" ht="15.6" x14ac:dyDescent="0.3">
      <c r="A12" s="1"/>
      <c r="B12" s="7" t="s">
        <v>43</v>
      </c>
      <c r="C12" s="54">
        <f>'1кв'!E22+'2кв'!E22+'3кв'!E22+'4кв'!E22</f>
        <v>15404.970000000001</v>
      </c>
      <c r="D12" s="53"/>
      <c r="E12" s="55"/>
    </row>
    <row r="13" spans="1:5" ht="27.6" x14ac:dyDescent="0.3">
      <c r="B13" s="7" t="s">
        <v>47</v>
      </c>
      <c r="C13" s="54">
        <f>'1кв'!E23+'2кв'!E23+'3кв'!E23+'4кв'!E23</f>
        <v>7290.12</v>
      </c>
      <c r="D13" s="53"/>
    </row>
    <row r="14" spans="1:5" ht="15.6" x14ac:dyDescent="0.3">
      <c r="A14" s="1"/>
      <c r="B14" s="56" t="s">
        <v>28</v>
      </c>
      <c r="C14" s="54">
        <f>'1кв'!E24+'2кв'!E24+'3кв'!E24+'4кв'!E24</f>
        <v>500</v>
      </c>
      <c r="D14" s="53"/>
    </row>
    <row r="15" spans="1:5" ht="15.6" x14ac:dyDescent="0.3">
      <c r="A15" s="1"/>
      <c r="B15" s="57" t="s">
        <v>85</v>
      </c>
      <c r="C15" s="58">
        <v>0</v>
      </c>
      <c r="D15" s="53"/>
    </row>
    <row r="16" spans="1:5" ht="15.6" x14ac:dyDescent="0.3">
      <c r="A16" s="1"/>
      <c r="B16" s="59" t="s">
        <v>76</v>
      </c>
      <c r="C16" s="58">
        <f>SUM(C17:C18)</f>
        <v>2960</v>
      </c>
      <c r="D16" s="53"/>
    </row>
    <row r="17" spans="1:5" ht="15.6" x14ac:dyDescent="0.3">
      <c r="A17" s="1"/>
      <c r="B17" s="24" t="s">
        <v>58</v>
      </c>
      <c r="C17" s="58">
        <v>2960</v>
      </c>
      <c r="D17" s="53"/>
    </row>
    <row r="18" spans="1:5" ht="15.6" x14ac:dyDescent="0.3">
      <c r="A18" s="1"/>
      <c r="B18" s="24"/>
      <c r="C18" s="58"/>
      <c r="D18" s="53"/>
    </row>
    <row r="19" spans="1:5" ht="15.6" x14ac:dyDescent="0.3">
      <c r="A19" s="1"/>
      <c r="B19" s="60" t="s">
        <v>77</v>
      </c>
      <c r="C19" s="61">
        <f>SUM(C11:C16)</f>
        <v>80976.639999999999</v>
      </c>
      <c r="D19" s="53"/>
      <c r="E19" s="55"/>
    </row>
    <row r="20" spans="1:5" ht="15.6" x14ac:dyDescent="0.3">
      <c r="A20" s="1"/>
      <c r="B20" s="62" t="s">
        <v>78</v>
      </c>
      <c r="C20" s="61">
        <f>C6+C9-C19</f>
        <v>-62742.36</v>
      </c>
      <c r="D20" s="53"/>
    </row>
    <row r="21" spans="1:5" ht="15.6" x14ac:dyDescent="0.3">
      <c r="A21" s="1"/>
      <c r="B21" s="49"/>
      <c r="C21" s="49"/>
      <c r="D21" s="53"/>
    </row>
    <row r="22" spans="1:5" ht="15.6" x14ac:dyDescent="0.3">
      <c r="A22" s="1"/>
      <c r="B22" s="49"/>
      <c r="C22" s="49"/>
      <c r="D22" s="53"/>
    </row>
    <row r="23" spans="1:5" ht="15.6" x14ac:dyDescent="0.3">
      <c r="A23" s="1"/>
      <c r="B23" s="49"/>
      <c r="C23" s="49"/>
      <c r="D23" s="53"/>
    </row>
    <row r="24" spans="1:5" ht="15.6" x14ac:dyDescent="0.3">
      <c r="A24" s="49" t="s">
        <v>79</v>
      </c>
      <c r="C24" s="49"/>
      <c r="D24" s="53"/>
    </row>
    <row r="25" spans="1:5" ht="15.6" x14ac:dyDescent="0.3">
      <c r="A25" s="1"/>
      <c r="B25" s="49"/>
      <c r="C25" s="49"/>
      <c r="D25" s="53"/>
    </row>
    <row r="26" spans="1:5" ht="15.6" x14ac:dyDescent="0.3">
      <c r="A26" s="1"/>
      <c r="B26" s="49"/>
      <c r="C26" s="49"/>
      <c r="D26" s="53"/>
    </row>
    <row r="27" spans="1:5" ht="15.6" x14ac:dyDescent="0.3">
      <c r="A27" s="1" t="s">
        <v>80</v>
      </c>
      <c r="B27" s="49" t="s">
        <v>81</v>
      </c>
      <c r="C27" s="49"/>
      <c r="D27" s="53"/>
    </row>
    <row r="28" spans="1:5" ht="15.6" x14ac:dyDescent="0.3">
      <c r="A28" s="1"/>
      <c r="B28" s="49" t="s">
        <v>86</v>
      </c>
      <c r="C28" s="49"/>
      <c r="D28" s="53"/>
    </row>
    <row r="29" spans="1:5" ht="15.6" x14ac:dyDescent="0.3">
      <c r="A29" s="1"/>
      <c r="B29" s="49" t="s">
        <v>82</v>
      </c>
      <c r="C29" s="49"/>
      <c r="D29" s="53"/>
    </row>
    <row r="30" spans="1:5" ht="15.6" x14ac:dyDescent="0.3">
      <c r="A30" s="1"/>
      <c r="B30" s="49"/>
      <c r="C30" s="49"/>
      <c r="D30" s="53"/>
    </row>
    <row r="31" spans="1:5" ht="15.6" x14ac:dyDescent="0.3">
      <c r="A31" s="83" t="s">
        <v>87</v>
      </c>
      <c r="B31" s="83"/>
      <c r="C31" s="83"/>
      <c r="D31" s="53"/>
    </row>
    <row r="32" spans="1:5" ht="15.6" x14ac:dyDescent="0.3">
      <c r="A32" s="1"/>
      <c r="B32" s="49"/>
      <c r="C32" s="49"/>
      <c r="D32" s="53"/>
    </row>
    <row r="33" spans="1:4" ht="15.6" x14ac:dyDescent="0.3">
      <c r="A33" s="1"/>
      <c r="B33" s="49"/>
      <c r="C33" s="49"/>
      <c r="D33" s="53"/>
    </row>
    <row r="34" spans="1:4" ht="15.6" x14ac:dyDescent="0.3">
      <c r="A34" s="1"/>
      <c r="B34" s="49"/>
      <c r="C34" s="49"/>
      <c r="D34" s="53"/>
    </row>
    <row r="35" spans="1:4" ht="15.6" x14ac:dyDescent="0.3">
      <c r="A35" s="1"/>
      <c r="B35" s="49"/>
      <c r="C35" s="49"/>
      <c r="D35" s="53"/>
    </row>
    <row r="36" spans="1:4" ht="15.6" x14ac:dyDescent="0.3">
      <c r="A36" s="1"/>
      <c r="B36" s="49"/>
      <c r="C36" s="49"/>
      <c r="D36" s="5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2021-03-15T10:57:40Z</dcterms:modified>
</cp:coreProperties>
</file>