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19416" windowHeight="11016" activeTab="4"/>
  </bookViews>
  <sheets>
    <sheet name="1кв" sheetId="13" r:id="rId1"/>
    <sheet name="2кв" sheetId="14" r:id="rId2"/>
    <sheet name="3кв" sheetId="15" r:id="rId3"/>
    <sheet name="4кв" sheetId="16" r:id="rId4"/>
    <sheet name="отчет" sheetId="17" r:id="rId5"/>
  </sheets>
  <definedNames>
    <definedName name="_xlnm.Print_Area" localSheetId="0">'1кв'!$A$1:$E$50</definedName>
    <definedName name="_xlnm.Print_Area" localSheetId="1">'2кв'!$A$1:$E$49</definedName>
    <definedName name="_xlnm.Print_Area" localSheetId="2">'3кв'!$A$1:$E$49</definedName>
    <definedName name="_xlnm.Print_Area" localSheetId="3">'4кв'!$A$1:$E$49</definedName>
    <definedName name="_xlnm.Print_Area" localSheetId="4">отчет!$A$1:$C$33</definedName>
  </definedNames>
  <calcPr calcId="145621"/>
</workbook>
</file>

<file path=xl/calcChain.xml><?xml version="1.0" encoding="utf-8"?>
<calcChain xmlns="http://schemas.openxmlformats.org/spreadsheetml/2006/main">
  <c r="C14" i="17" l="1"/>
  <c r="C12" i="17"/>
  <c r="C13" i="17"/>
  <c r="C11" i="17"/>
  <c r="C19" i="17" s="1"/>
  <c r="C8" i="17"/>
  <c r="C9" i="17" s="1"/>
  <c r="C6" i="17"/>
  <c r="C16" i="17"/>
  <c r="C20" i="17" l="1"/>
  <c r="B45" i="16" l="1"/>
  <c r="E24" i="16" l="1"/>
  <c r="E26" i="16" s="1"/>
  <c r="B48" i="16" s="1"/>
  <c r="B49" i="16" s="1"/>
  <c r="E23" i="16"/>
  <c r="E22" i="16"/>
  <c r="E24" i="15"/>
  <c r="E23" i="15"/>
  <c r="E22" i="15"/>
  <c r="E26" i="15" l="1"/>
  <c r="B48" i="15" s="1"/>
  <c r="E24" i="14"/>
  <c r="E23" i="14"/>
  <c r="D22" i="14"/>
  <c r="E22" i="14" s="1"/>
  <c r="E26" i="14" s="1"/>
  <c r="B48" i="14" s="1"/>
  <c r="D22" i="13" l="1"/>
  <c r="E23" i="13" l="1"/>
  <c r="E22" i="13"/>
  <c r="E27" i="13" s="1"/>
  <c r="B49" i="13" l="1"/>
  <c r="B50" i="13" l="1"/>
  <c r="B45" i="14" s="1"/>
  <c r="B49" i="14" s="1"/>
  <c r="B45" i="15" s="1"/>
  <c r="B49" i="15" s="1"/>
</calcChain>
</file>

<file path=xl/sharedStrings.xml><?xml version="1.0" encoding="utf-8"?>
<sst xmlns="http://schemas.openxmlformats.org/spreadsheetml/2006/main" count="256" uniqueCount="88">
  <si>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</si>
  <si>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</si>
  <si>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</si>
  <si>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</si>
  <si>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</si>
  <si>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</si>
  <si>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</si>
  <si>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</si>
  <si>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</si>
  <si>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</si>
  <si>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</si>
  <si>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</si>
  <si>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</si>
  <si>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</si>
  <si>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</si>
  <si>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</si>
  <si>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</si>
  <si>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</si>
  <si>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</si>
  <si>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</si>
  <si>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</si>
  <si>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</si>
  <si>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</si>
  <si>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</si>
  <si>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г. Россошь, ул. Гагарина, д. 3</t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</si>
  <si>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Пашининой Валентины Алексеевны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</si>
  <si>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№2,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56 от 01.03.2014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</si>
  <si>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№56  от   01.03.2014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</si>
  <si>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№3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Гагарина</t>
    </r>
  </si>
  <si>
    <t>постоянно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</si>
  <si>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Шевченко Г.А.</t>
    </r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</si>
  <si>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Пашининой В.А.</t>
    </r>
  </si>
  <si>
    <t>Итого расходов:</t>
  </si>
  <si>
    <t>Стоимость материалов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</si>
  <si>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</si>
  <si>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</si>
  <si>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 xml:space="preserve">определена приложением № 9 к договору </t>
  </si>
  <si>
    <t>Информация для собственников:</t>
  </si>
  <si>
    <t>Оплачено , руб</t>
  </si>
  <si>
    <t>Расходы по содержанию и тек.ремонту, руб.</t>
  </si>
  <si>
    <t>Общая площадь квартир - 244,9 м2</t>
  </si>
  <si>
    <t xml:space="preserve">Итого остаток на конец  квартала </t>
  </si>
  <si>
    <t>1 квартал</t>
  </si>
  <si>
    <t xml:space="preserve">Остаток на начало квартала </t>
  </si>
  <si>
    <t xml:space="preserve">Общехозяйственные расходы </t>
  </si>
  <si>
    <t>Предъявлено населению 5142,9руб.</t>
  </si>
  <si>
    <t xml:space="preserve">Услуги по содержанию многоквартирного дома </t>
  </si>
  <si>
    <t>за 1 квартал 2020 года</t>
  </si>
  <si>
    <t>"31 " 03   2020 г.</t>
  </si>
  <si>
    <t>с 26.03 по 31.03</t>
  </si>
  <si>
    <t>Ремонт контейнерной площадки</t>
  </si>
  <si>
    <t>февраль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</si>
  <si>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01 2020 г</t>
    </r>
    <r>
      <rPr>
        <sz val="11"/>
        <color theme="1"/>
        <rFont val="Times New Roman"/>
        <family val="1"/>
        <charset val="204"/>
      </rPr>
      <t>. по "</t>
    </r>
    <r>
      <rPr>
        <u/>
        <sz val="11"/>
        <color theme="1"/>
        <rFont val="Times New Roman"/>
        <family val="1"/>
        <charset val="204"/>
      </rPr>
      <t>31" 03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пять тысяч пятьсот шестьдесят рублей 53 копейки</t>
    </r>
  </si>
  <si>
    <t>Обработка входов хлорсодержащими растворами  опрыскивание 1 раз в неделю</t>
  </si>
  <si>
    <t>за 2 квартал 2020г.</t>
  </si>
  <si>
    <t>"30" 06 2020 г.</t>
  </si>
  <si>
    <t>2 квартал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</si>
  <si>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04 2020 г</t>
    </r>
    <r>
      <rPr>
        <sz val="11"/>
        <color theme="1"/>
        <rFont val="Times New Roman"/>
        <family val="1"/>
        <charset val="204"/>
      </rPr>
      <t>. по "</t>
    </r>
    <r>
      <rPr>
        <u/>
        <sz val="11"/>
        <color theme="1"/>
        <rFont val="Times New Roman"/>
        <family val="1"/>
        <charset val="204"/>
      </rPr>
      <t>30" 06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 четыре тысячи восемьсот девять рублей 76 копеек</t>
    </r>
  </si>
  <si>
    <t>за 3 квартал 2020г.</t>
  </si>
  <si>
    <t>"30" 09 2020 г.</t>
  </si>
  <si>
    <t>3 квартал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</si>
  <si>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07 2020 г</t>
    </r>
    <r>
      <rPr>
        <sz val="11"/>
        <color theme="1"/>
        <rFont val="Times New Roman"/>
        <family val="1"/>
        <charset val="204"/>
      </rPr>
      <t>. по "</t>
    </r>
    <r>
      <rPr>
        <u/>
        <sz val="11"/>
        <color theme="1"/>
        <rFont val="Times New Roman"/>
        <family val="1"/>
        <charset val="204"/>
      </rPr>
      <t>30" 09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 пять тысяч пятьдесят два рубля 21 копейка</t>
    </r>
  </si>
  <si>
    <t>Предъявлено населению 5385,36 руб.</t>
  </si>
  <si>
    <t>за 4 квартал 2020г.</t>
  </si>
  <si>
    <t>"31" 12 2020 г.</t>
  </si>
  <si>
    <t>4 квартал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</si>
  <si>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10 2020 г</t>
    </r>
    <r>
      <rPr>
        <sz val="11"/>
        <color theme="1"/>
        <rFont val="Times New Roman"/>
        <family val="1"/>
        <charset val="204"/>
      </rPr>
      <t>. по "</t>
    </r>
    <r>
      <rPr>
        <u/>
        <sz val="11"/>
        <color theme="1"/>
        <rFont val="Times New Roman"/>
        <family val="1"/>
        <charset val="204"/>
      </rPr>
      <t>31" 102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 четыре тысячи девятьсот тридцать шесть рублей 71 копейка</t>
    </r>
  </si>
  <si>
    <t>ОТЧЕТ</t>
  </si>
  <si>
    <t>О ВЫПОЛНЕННЫХ РАБОТАХ И ДВИЖЕНИИ  СРЕДСТВ</t>
  </si>
  <si>
    <t>НА ЛИЦЕВОМ СЧЕТЕ  ЗА  период  с 01.01.2020 по 31.12.2020г.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</si>
  <si>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</si>
  <si>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</si>
  <si>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</si>
  <si>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</si>
  <si>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</si>
  <si>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>Обработка подъездов хлорсодержащими растворами  протирка перил, почт.ящиков, замков ежедневно</t>
  </si>
  <si>
    <t>работы по договору, всего</t>
  </si>
  <si>
    <t>Итого расходов</t>
  </si>
  <si>
    <t>Остаток средств на 01.01.2021</t>
  </si>
  <si>
    <t>Составил: инженер ПТО ____________________ Исраелян Е.В.</t>
  </si>
  <si>
    <t xml:space="preserve">Получил: </t>
  </si>
  <si>
    <t>Отчет за 2020 год.</t>
  </si>
  <si>
    <t>Предложение по структуре тарифа на 2021 год.</t>
  </si>
  <si>
    <t>по ж.д. ул.Гагарина,д.3</t>
  </si>
  <si>
    <t>Начислено всего 2242,98</t>
  </si>
  <si>
    <t>Непредвиденные работы 0 ч/ч</t>
  </si>
  <si>
    <t>Перечень предлагаемых работ на 2021 год.</t>
  </si>
  <si>
    <t>Председатель совета дома_____________________________________________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</si>
</sst>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\ _₽"/>
    <numFmt numFmtId="165" formatCode="#,##0.00_ ;\-#,##0.0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7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43" fontId="8" fillId="0" borderId="0" xfId="0" applyNumberFormat="1" applyFont="1"/>
    <xf numFmtId="43" fontId="4" fillId="0" borderId="0" xfId="1" applyFont="1"/>
    <xf numFmtId="0" fontId="11" fillId="0" borderId="0" xfId="0" applyFont="1"/>
    <xf numFmtId="43" fontId="8" fillId="0" borderId="0" xfId="1" applyFont="1"/>
    <xf numFmtId="0" fontId="4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3" fontId="4" fillId="2" borderId="4" xfId="1" applyFont="1" applyFill="1" applyBorder="1" applyAlignment="1">
      <alignment horizontal="center" vertical="center" wrapText="1"/>
    </xf>
    <xf numFmtId="0" fontId="4" fillId="2" borderId="0" xfId="0" applyFont="1" applyFill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4" fillId="0" borderId="5" xfId="0" applyFont="1" applyBorder="1" applyAlignment="1">
      <alignment wrapText="1"/>
    </xf>
    <xf numFmtId="0" fontId="4" fillId="0" borderId="0" xfId="0" applyFont="1" applyAlignment="1">
      <alignment horizontal="left" wrapText="1"/>
    </xf>
    <xf numFmtId="0" fontId="2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5" fillId="0" borderId="0" xfId="0" applyFont="1"/>
    <xf numFmtId="49" fontId="3" fillId="0" borderId="1" xfId="0" applyNumberFormat="1" applyFont="1" applyBorder="1"/>
    <xf numFmtId="164" fontId="8" fillId="0" borderId="1" xfId="1" applyNumberFormat="1" applyFont="1" applyBorder="1" applyAlignment="1">
      <alignment horizontal="center"/>
    </xf>
    <xf numFmtId="4" fontId="15" fillId="0" borderId="0" xfId="0" applyNumberFormat="1" applyFont="1"/>
    <xf numFmtId="0" fontId="3" fillId="0" borderId="0" xfId="0" applyFont="1" applyAlignment="1">
      <alignment horizontal="left"/>
    </xf>
    <xf numFmtId="164" fontId="0" fillId="0" borderId="1" xfId="0" applyNumberFormat="1" applyBorder="1" applyAlignment="1">
      <alignment horizontal="center"/>
    </xf>
    <xf numFmtId="165" fontId="4" fillId="0" borderId="0" xfId="1" applyNumberFormat="1" applyFont="1" applyBorder="1"/>
    <xf numFmtId="164" fontId="8" fillId="0" borderId="1" xfId="0" applyNumberFormat="1" applyFont="1" applyBorder="1" applyAlignment="1">
      <alignment horizontal="center"/>
    </xf>
    <xf numFmtId="4" fontId="3" fillId="0" borderId="0" xfId="0" applyNumberFormat="1" applyFont="1"/>
    <xf numFmtId="2" fontId="4" fillId="2" borderId="1" xfId="1" applyNumberFormat="1" applyFont="1" applyFill="1" applyBorder="1" applyAlignment="1">
      <alignment horizontal="center"/>
    </xf>
    <xf numFmtId="43" fontId="0" fillId="0" borderId="0" xfId="0" applyNumberFormat="1"/>
    <xf numFmtId="49" fontId="3" fillId="2" borderId="1" xfId="0" applyNumberFormat="1" applyFont="1" applyFill="1" applyBorder="1" applyAlignment="1">
      <alignment vertical="center" wrapText="1"/>
    </xf>
    <xf numFmtId="49" fontId="3" fillId="0" borderId="4" xfId="0" applyNumberFormat="1" applyFont="1" applyBorder="1" applyAlignment="1">
      <alignment vertical="center" wrapText="1"/>
    </xf>
    <xf numFmtId="2" fontId="4" fillId="0" borderId="1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0" fontId="16" fillId="0" borderId="7" xfId="0" applyFont="1" applyBorder="1" applyAlignment="1">
      <alignment wrapText="1"/>
    </xf>
    <xf numFmtId="49" fontId="3" fillId="0" borderId="1" xfId="0" applyNumberFormat="1" applyFont="1" applyBorder="1" applyAlignment="1">
      <alignment horizontal="left"/>
    </xf>
    <xf numFmtId="2" fontId="8" fillId="0" borderId="1" xfId="1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left"/>
    </xf>
    <xf numFmtId="0" fontId="8" fillId="0" borderId="2" xfId="0" applyFont="1" applyBorder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13" fillId="0" borderId="0" xfId="0" applyFont="1" applyAlignment="1">
      <alignment horizontal="righ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left"/>
    </xf>
    <xf numFmtId="0" fontId="3" fillId="0" borderId="0" xfId="0" applyFont="1" applyAlignme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view="pageBreakPreview" topLeftCell="A30" zoomScaleNormal="100" zoomScaleSheetLayoutView="100" workbookViewId="0">
      <selection activeCell="E26" sqref="E26"/>
    </sheetView>
  </sheetViews>
  <sheetFormatPr defaultColWidth="9.109375" defaultRowHeight="13.8" x14ac:dyDescent="0.25"/>
  <cols>
    <col min="1" max="1" width="33.4414062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7" width="9.109375" style="2"/>
    <col min="8" max="8" width="12.109375" style="2" bestFit="1" customWidth="1"/>
    <col min="9" max="16384" width="9.109375" style="2"/>
  </cols>
  <sheetData>
    <row r="1" spans="1:5" ht="15.6" x14ac:dyDescent="0.25">
      <c r="A1" s="66" t="s">
        <v>11</v>
      </c>
      <c r="B1" s="66"/>
      <c r="C1" s="66"/>
      <c r="D1" s="66"/>
      <c r="E1" s="66"/>
    </row>
    <row r="2" spans="1:5" ht="33.75" customHeight="1" x14ac:dyDescent="0.3">
      <c r="A2" s="67" t="s">
        <v>12</v>
      </c>
      <c r="B2" s="68"/>
      <c r="C2" s="68"/>
      <c r="D2" s="68"/>
      <c r="E2" s="68"/>
    </row>
    <row r="3" spans="1:5" x14ac:dyDescent="0.25">
      <c r="A3" s="69" t="s">
        <v>47</v>
      </c>
      <c r="B3" s="69"/>
      <c r="C3" s="69"/>
      <c r="D3" s="69"/>
      <c r="E3" s="69"/>
    </row>
    <row r="4" spans="1:5" s="1" customFormat="1" ht="15.6" x14ac:dyDescent="0.3">
      <c r="A4" s="27" t="s">
        <v>13</v>
      </c>
      <c r="B4" s="26"/>
      <c r="C4" s="26"/>
      <c r="D4" s="70" t="s">
        <v>48</v>
      </c>
      <c r="E4" s="70"/>
    </row>
    <row r="5" spans="1:5" x14ac:dyDescent="0.25">
      <c r="A5" s="29"/>
      <c r="B5" s="4"/>
      <c r="C5" s="4"/>
      <c r="D5" s="4"/>
      <c r="E5" s="4"/>
    </row>
    <row r="6" spans="1:5" x14ac:dyDescent="0.25">
      <c r="A6" s="71" t="s">
        <v>0</v>
      </c>
      <c r="B6" s="71"/>
      <c r="C6" s="71"/>
      <c r="D6" s="71"/>
      <c r="E6" s="71"/>
    </row>
    <row r="7" spans="1:5" x14ac:dyDescent="0.25">
      <c r="A7" s="65" t="s">
        <v>24</v>
      </c>
      <c r="B7" s="65"/>
      <c r="C7" s="65"/>
      <c r="D7" s="65"/>
      <c r="E7" s="65"/>
    </row>
    <row r="8" spans="1:5" x14ac:dyDescent="0.25">
      <c r="A8" s="73" t="s">
        <v>1</v>
      </c>
      <c r="B8" s="73"/>
      <c r="C8" s="73"/>
      <c r="D8" s="73"/>
      <c r="E8" s="73"/>
    </row>
    <row r="9" spans="1:5" x14ac:dyDescent="0.25">
      <c r="A9" s="71" t="s">
        <v>25</v>
      </c>
      <c r="B9" s="71"/>
      <c r="C9" s="71"/>
      <c r="D9" s="71"/>
      <c r="E9" s="71"/>
    </row>
    <row r="10" spans="1:5" ht="24.75" customHeight="1" x14ac:dyDescent="0.25">
      <c r="A10" s="74" t="s">
        <v>14</v>
      </c>
      <c r="B10" s="75"/>
      <c r="C10" s="75"/>
      <c r="D10" s="75"/>
      <c r="E10" s="75"/>
    </row>
    <row r="11" spans="1:5" ht="30" customHeight="1" x14ac:dyDescent="0.25">
      <c r="A11" s="71" t="s">
        <v>26</v>
      </c>
      <c r="B11" s="71"/>
      <c r="C11" s="71"/>
      <c r="D11" s="71"/>
      <c r="E11" s="71"/>
    </row>
    <row r="12" spans="1:5" x14ac:dyDescent="0.25">
      <c r="A12" s="73" t="s">
        <v>15</v>
      </c>
      <c r="B12" s="76"/>
      <c r="C12" s="76"/>
      <c r="D12" s="76"/>
      <c r="E12" s="76"/>
    </row>
    <row r="13" spans="1:5" x14ac:dyDescent="0.25">
      <c r="A13" s="71" t="s">
        <v>23</v>
      </c>
      <c r="B13" s="71"/>
      <c r="C13" s="71"/>
      <c r="D13" s="71"/>
      <c r="E13" s="71"/>
    </row>
    <row r="14" spans="1:5" x14ac:dyDescent="0.25">
      <c r="A14" s="73" t="s">
        <v>2</v>
      </c>
      <c r="B14" s="76"/>
      <c r="C14" s="76"/>
      <c r="D14" s="76"/>
      <c r="E14" s="76"/>
    </row>
    <row r="15" spans="1:5" x14ac:dyDescent="0.25">
      <c r="A15" s="71" t="s">
        <v>22</v>
      </c>
      <c r="B15" s="71"/>
      <c r="C15" s="71"/>
      <c r="D15" s="71"/>
      <c r="E15" s="71"/>
    </row>
    <row r="16" spans="1:5" x14ac:dyDescent="0.25">
      <c r="A16" s="73" t="s">
        <v>16</v>
      </c>
      <c r="B16" s="76"/>
      <c r="C16" s="76"/>
      <c r="D16" s="76"/>
      <c r="E16" s="76"/>
    </row>
    <row r="17" spans="1:8" ht="32.25" customHeight="1" x14ac:dyDescent="0.25">
      <c r="A17" s="71" t="s">
        <v>17</v>
      </c>
      <c r="B17" s="71"/>
      <c r="C17" s="71"/>
      <c r="D17" s="71"/>
      <c r="E17" s="71"/>
    </row>
    <row r="18" spans="1:8" ht="54" customHeight="1" x14ac:dyDescent="0.25">
      <c r="A18" s="71" t="s">
        <v>27</v>
      </c>
      <c r="B18" s="71"/>
      <c r="C18" s="71"/>
      <c r="D18" s="71"/>
      <c r="E18" s="71"/>
    </row>
    <row r="19" spans="1:8" ht="27.75" customHeight="1" x14ac:dyDescent="0.25">
      <c r="A19" s="72" t="s">
        <v>28</v>
      </c>
      <c r="B19" s="72"/>
      <c r="C19" s="72"/>
      <c r="D19" s="72"/>
      <c r="E19" s="72"/>
    </row>
    <row r="20" spans="1:8" x14ac:dyDescent="0.25">
      <c r="A20" s="72"/>
      <c r="B20" s="72"/>
      <c r="C20" s="72"/>
      <c r="D20" s="72"/>
      <c r="E20" s="72"/>
      <c r="F20" s="2">
        <v>244.9</v>
      </c>
      <c r="G20" s="2">
        <v>3</v>
      </c>
    </row>
    <row r="21" spans="1:8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9.6" x14ac:dyDescent="0.3">
      <c r="A22" s="25" t="s">
        <v>46</v>
      </c>
      <c r="B22" s="9" t="s">
        <v>36</v>
      </c>
      <c r="C22" s="3" t="s">
        <v>4</v>
      </c>
      <c r="D22" s="3">
        <f>5.03</f>
        <v>5.03</v>
      </c>
      <c r="E22" s="8">
        <f>D22*F20*G20</f>
        <v>3695.5410000000002</v>
      </c>
    </row>
    <row r="23" spans="1:8" x14ac:dyDescent="0.25">
      <c r="A23" s="7" t="s">
        <v>44</v>
      </c>
      <c r="B23" s="9" t="s">
        <v>29</v>
      </c>
      <c r="C23" s="3" t="s">
        <v>4</v>
      </c>
      <c r="D23" s="3">
        <v>1.05</v>
      </c>
      <c r="E23" s="8">
        <f>D23*F20*3</f>
        <v>771.43500000000017</v>
      </c>
    </row>
    <row r="24" spans="1:8" ht="41.4" x14ac:dyDescent="0.25">
      <c r="A24" s="7" t="s">
        <v>53</v>
      </c>
      <c r="B24" s="33" t="s">
        <v>49</v>
      </c>
      <c r="C24" s="3" t="s">
        <v>4</v>
      </c>
      <c r="D24" s="3">
        <v>0</v>
      </c>
      <c r="E24" s="8">
        <v>98.55</v>
      </c>
    </row>
    <row r="25" spans="1:8" s="23" customFormat="1" x14ac:dyDescent="0.25">
      <c r="A25" s="19" t="s">
        <v>33</v>
      </c>
      <c r="B25" s="20" t="s">
        <v>42</v>
      </c>
      <c r="C25" s="21" t="s">
        <v>34</v>
      </c>
      <c r="D25" s="21"/>
      <c r="E25" s="22">
        <v>0</v>
      </c>
    </row>
    <row r="26" spans="1:8" s="23" customFormat="1" ht="15.6" x14ac:dyDescent="0.3">
      <c r="A26" s="31" t="s">
        <v>50</v>
      </c>
      <c r="B26" s="20" t="s">
        <v>51</v>
      </c>
      <c r="C26" s="21" t="s">
        <v>34</v>
      </c>
      <c r="D26" s="21"/>
      <c r="E26" s="22">
        <v>995</v>
      </c>
    </row>
    <row r="27" spans="1:8" s="14" customFormat="1" x14ac:dyDescent="0.25">
      <c r="A27" s="10" t="s">
        <v>32</v>
      </c>
      <c r="B27" s="11"/>
      <c r="C27" s="12"/>
      <c r="D27" s="12"/>
      <c r="E27" s="13">
        <f>SUM(E22:E26)</f>
        <v>5560.5260000000007</v>
      </c>
    </row>
    <row r="29" spans="1:8" ht="31.5" customHeight="1" x14ac:dyDescent="0.25">
      <c r="A29" s="78" t="s">
        <v>52</v>
      </c>
      <c r="B29" s="78"/>
      <c r="C29" s="78"/>
      <c r="D29" s="78"/>
      <c r="E29" s="78"/>
    </row>
    <row r="30" spans="1:8" ht="27.75" customHeight="1" x14ac:dyDescent="0.25">
      <c r="A30" s="71" t="s">
        <v>21</v>
      </c>
      <c r="B30" s="71"/>
      <c r="C30" s="71"/>
      <c r="D30" s="71"/>
      <c r="E30" s="71"/>
    </row>
    <row r="31" spans="1:8" x14ac:dyDescent="0.25">
      <c r="A31" s="71" t="s">
        <v>20</v>
      </c>
      <c r="B31" s="71"/>
      <c r="C31" s="71"/>
      <c r="D31" s="71"/>
      <c r="E31" s="71"/>
      <c r="F31" s="14"/>
      <c r="G31" s="14"/>
      <c r="H31" s="15"/>
    </row>
    <row r="32" spans="1:8" ht="28.5" customHeight="1" x14ac:dyDescent="0.25">
      <c r="A32" s="71" t="s">
        <v>35</v>
      </c>
      <c r="B32" s="71"/>
      <c r="C32" s="71"/>
      <c r="D32" s="71"/>
      <c r="E32" s="71"/>
    </row>
    <row r="33" spans="1:5" x14ac:dyDescent="0.25">
      <c r="A33" s="71" t="s">
        <v>18</v>
      </c>
      <c r="B33" s="71"/>
      <c r="C33" s="71"/>
      <c r="D33" s="71"/>
      <c r="E33" s="71"/>
    </row>
    <row r="34" spans="1:5" x14ac:dyDescent="0.25">
      <c r="A34" s="32"/>
      <c r="B34" s="32"/>
      <c r="C34" s="32"/>
      <c r="D34" s="32"/>
      <c r="E34" s="32"/>
    </row>
    <row r="35" spans="1:5" x14ac:dyDescent="0.25">
      <c r="A35" s="32"/>
      <c r="B35" s="32"/>
      <c r="C35" s="32"/>
      <c r="D35" s="32"/>
      <c r="E35" s="32"/>
    </row>
    <row r="36" spans="1:5" x14ac:dyDescent="0.25">
      <c r="A36" s="79" t="s">
        <v>5</v>
      </c>
      <c r="B36" s="79"/>
      <c r="C36" s="79"/>
      <c r="D36" s="79"/>
      <c r="E36" s="79"/>
    </row>
    <row r="37" spans="1:5" x14ac:dyDescent="0.25">
      <c r="A37" s="71" t="s">
        <v>18</v>
      </c>
      <c r="B37" s="71"/>
      <c r="C37" s="71"/>
      <c r="D37" s="71"/>
      <c r="E37" s="71"/>
    </row>
    <row r="38" spans="1:5" x14ac:dyDescent="0.25">
      <c r="A38" s="80" t="s">
        <v>30</v>
      </c>
      <c r="B38" s="80"/>
      <c r="C38" s="80"/>
      <c r="D38" s="80"/>
      <c r="E38" s="5"/>
    </row>
    <row r="39" spans="1:5" x14ac:dyDescent="0.25">
      <c r="B39" s="77" t="s">
        <v>19</v>
      </c>
      <c r="C39" s="77"/>
      <c r="D39" s="77"/>
      <c r="E39" s="6" t="s">
        <v>6</v>
      </c>
    </row>
    <row r="40" spans="1:5" x14ac:dyDescent="0.25">
      <c r="A40" s="28"/>
      <c r="B40" s="28"/>
      <c r="C40" s="28"/>
      <c r="D40" s="28"/>
      <c r="E40" s="28"/>
    </row>
    <row r="41" spans="1:5" x14ac:dyDescent="0.25">
      <c r="A41" s="81" t="s">
        <v>31</v>
      </c>
      <c r="B41" s="81"/>
      <c r="C41" s="81"/>
      <c r="D41" s="81"/>
      <c r="E41" s="5"/>
    </row>
    <row r="42" spans="1:5" x14ac:dyDescent="0.25">
      <c r="B42" s="77" t="s">
        <v>19</v>
      </c>
      <c r="C42" s="77"/>
      <c r="D42" s="77"/>
      <c r="E42" s="6" t="s">
        <v>6</v>
      </c>
    </row>
    <row r="44" spans="1:5" x14ac:dyDescent="0.25">
      <c r="A44" s="2" t="s">
        <v>40</v>
      </c>
    </row>
    <row r="45" spans="1:5" x14ac:dyDescent="0.25">
      <c r="A45" s="14" t="s">
        <v>37</v>
      </c>
    </row>
    <row r="46" spans="1:5" x14ac:dyDescent="0.25">
      <c r="A46" s="2" t="s">
        <v>43</v>
      </c>
      <c r="B46" s="18">
        <v>7563.46</v>
      </c>
    </row>
    <row r="47" spans="1:5" x14ac:dyDescent="0.25">
      <c r="A47" s="24" t="s">
        <v>45</v>
      </c>
      <c r="B47" s="16"/>
    </row>
    <row r="48" spans="1:5" x14ac:dyDescent="0.25">
      <c r="A48" s="2" t="s">
        <v>38</v>
      </c>
      <c r="B48" s="16">
        <v>5142.8999999999996</v>
      </c>
    </row>
    <row r="49" spans="1:2" ht="27.6" x14ac:dyDescent="0.25">
      <c r="A49" s="30" t="s">
        <v>39</v>
      </c>
      <c r="B49" s="16">
        <f>E27</f>
        <v>5560.5260000000007</v>
      </c>
    </row>
    <row r="50" spans="1:2" x14ac:dyDescent="0.25">
      <c r="A50" s="17" t="s">
        <v>41</v>
      </c>
      <c r="B50" s="15">
        <f>B46+B48-B49</f>
        <v>7145.8339999999998</v>
      </c>
    </row>
  </sheetData>
  <mergeCells count="30">
    <mergeCell ref="B42:D42"/>
    <mergeCell ref="A20:E20"/>
    <mergeCell ref="A29:E29"/>
    <mergeCell ref="A30:E30"/>
    <mergeCell ref="A31:E31"/>
    <mergeCell ref="A32:E32"/>
    <mergeCell ref="A33:E33"/>
    <mergeCell ref="A36:E36"/>
    <mergeCell ref="A37:E37"/>
    <mergeCell ref="A38:D38"/>
    <mergeCell ref="B39:D39"/>
    <mergeCell ref="A41:D41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view="pageBreakPreview" topLeftCell="A25" zoomScaleNormal="100" zoomScaleSheetLayoutView="100" workbookViewId="0">
      <selection activeCell="B48" sqref="B48"/>
    </sheetView>
  </sheetViews>
  <sheetFormatPr defaultColWidth="9.109375" defaultRowHeight="13.8" x14ac:dyDescent="0.25"/>
  <cols>
    <col min="1" max="1" width="33.4414062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7" width="9.109375" style="2"/>
    <col min="8" max="8" width="12.109375" style="2" bestFit="1" customWidth="1"/>
    <col min="9" max="16384" width="9.109375" style="2"/>
  </cols>
  <sheetData>
    <row r="1" spans="1:5" ht="15.6" x14ac:dyDescent="0.25">
      <c r="A1" s="66" t="s">
        <v>11</v>
      </c>
      <c r="B1" s="66"/>
      <c r="C1" s="66"/>
      <c r="D1" s="66"/>
      <c r="E1" s="66"/>
    </row>
    <row r="2" spans="1:5" ht="33.75" customHeight="1" x14ac:dyDescent="0.3">
      <c r="A2" s="67" t="s">
        <v>12</v>
      </c>
      <c r="B2" s="68"/>
      <c r="C2" s="68"/>
      <c r="D2" s="68"/>
      <c r="E2" s="68"/>
    </row>
    <row r="3" spans="1:5" ht="15.6" x14ac:dyDescent="0.3">
      <c r="A3" s="67" t="s">
        <v>54</v>
      </c>
      <c r="B3" s="67"/>
      <c r="C3" s="67"/>
      <c r="D3" s="67"/>
      <c r="E3" s="67"/>
    </row>
    <row r="4" spans="1:5" s="1" customFormat="1" ht="15.6" customHeight="1" x14ac:dyDescent="0.3">
      <c r="A4" s="27" t="s">
        <v>13</v>
      </c>
      <c r="B4" s="26"/>
      <c r="C4" s="26"/>
      <c r="D4" s="70" t="s">
        <v>55</v>
      </c>
      <c r="E4" s="70"/>
    </row>
    <row r="5" spans="1:5" x14ac:dyDescent="0.25">
      <c r="A5" s="37"/>
      <c r="B5" s="4"/>
      <c r="C5" s="4"/>
      <c r="D5" s="4"/>
      <c r="E5" s="4"/>
    </row>
    <row r="6" spans="1:5" x14ac:dyDescent="0.25">
      <c r="A6" s="71" t="s">
        <v>0</v>
      </c>
      <c r="B6" s="71"/>
      <c r="C6" s="71"/>
      <c r="D6" s="71"/>
      <c r="E6" s="71"/>
    </row>
    <row r="7" spans="1:5" x14ac:dyDescent="0.25">
      <c r="A7" s="65" t="s">
        <v>24</v>
      </c>
      <c r="B7" s="65"/>
      <c r="C7" s="65"/>
      <c r="D7" s="65"/>
      <c r="E7" s="65"/>
    </row>
    <row r="8" spans="1:5" x14ac:dyDescent="0.25">
      <c r="A8" s="73" t="s">
        <v>1</v>
      </c>
      <c r="B8" s="73"/>
      <c r="C8" s="73"/>
      <c r="D8" s="73"/>
      <c r="E8" s="73"/>
    </row>
    <row r="9" spans="1:5" x14ac:dyDescent="0.25">
      <c r="A9" s="71" t="s">
        <v>25</v>
      </c>
      <c r="B9" s="71"/>
      <c r="C9" s="71"/>
      <c r="D9" s="71"/>
      <c r="E9" s="71"/>
    </row>
    <row r="10" spans="1:5" ht="24.75" customHeight="1" x14ac:dyDescent="0.25">
      <c r="A10" s="74" t="s">
        <v>14</v>
      </c>
      <c r="B10" s="75"/>
      <c r="C10" s="75"/>
      <c r="D10" s="75"/>
      <c r="E10" s="75"/>
    </row>
    <row r="11" spans="1:5" ht="30" customHeight="1" x14ac:dyDescent="0.25">
      <c r="A11" s="71" t="s">
        <v>26</v>
      </c>
      <c r="B11" s="71"/>
      <c r="C11" s="71"/>
      <c r="D11" s="71"/>
      <c r="E11" s="71"/>
    </row>
    <row r="12" spans="1:5" x14ac:dyDescent="0.25">
      <c r="A12" s="73" t="s">
        <v>15</v>
      </c>
      <c r="B12" s="76"/>
      <c r="C12" s="76"/>
      <c r="D12" s="76"/>
      <c r="E12" s="76"/>
    </row>
    <row r="13" spans="1:5" x14ac:dyDescent="0.25">
      <c r="A13" s="71" t="s">
        <v>23</v>
      </c>
      <c r="B13" s="71"/>
      <c r="C13" s="71"/>
      <c r="D13" s="71"/>
      <c r="E13" s="71"/>
    </row>
    <row r="14" spans="1:5" x14ac:dyDescent="0.25">
      <c r="A14" s="73" t="s">
        <v>2</v>
      </c>
      <c r="B14" s="76"/>
      <c r="C14" s="76"/>
      <c r="D14" s="76"/>
      <c r="E14" s="76"/>
    </row>
    <row r="15" spans="1:5" x14ac:dyDescent="0.25">
      <c r="A15" s="71" t="s">
        <v>22</v>
      </c>
      <c r="B15" s="71"/>
      <c r="C15" s="71"/>
      <c r="D15" s="71"/>
      <c r="E15" s="71"/>
    </row>
    <row r="16" spans="1:5" x14ac:dyDescent="0.25">
      <c r="A16" s="73" t="s">
        <v>16</v>
      </c>
      <c r="B16" s="76"/>
      <c r="C16" s="76"/>
      <c r="D16" s="76"/>
      <c r="E16" s="76"/>
    </row>
    <row r="17" spans="1:8" ht="32.25" customHeight="1" x14ac:dyDescent="0.25">
      <c r="A17" s="71" t="s">
        <v>17</v>
      </c>
      <c r="B17" s="71"/>
      <c r="C17" s="71"/>
      <c r="D17" s="71"/>
      <c r="E17" s="71"/>
    </row>
    <row r="18" spans="1:8" ht="54" customHeight="1" x14ac:dyDescent="0.25">
      <c r="A18" s="71" t="s">
        <v>27</v>
      </c>
      <c r="B18" s="71"/>
      <c r="C18" s="71"/>
      <c r="D18" s="71"/>
      <c r="E18" s="71"/>
    </row>
    <row r="19" spans="1:8" ht="27.75" customHeight="1" x14ac:dyDescent="0.25">
      <c r="A19" s="72" t="s">
        <v>28</v>
      </c>
      <c r="B19" s="72"/>
      <c r="C19" s="72"/>
      <c r="D19" s="72"/>
      <c r="E19" s="72"/>
    </row>
    <row r="20" spans="1:8" x14ac:dyDescent="0.25">
      <c r="A20" s="72"/>
      <c r="B20" s="72"/>
      <c r="C20" s="72"/>
      <c r="D20" s="72"/>
      <c r="E20" s="72"/>
      <c r="F20" s="2">
        <v>244.9</v>
      </c>
      <c r="G20" s="2">
        <v>3</v>
      </c>
    </row>
    <row r="21" spans="1:8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9.6" x14ac:dyDescent="0.3">
      <c r="A22" s="25" t="s">
        <v>46</v>
      </c>
      <c r="B22" s="9" t="s">
        <v>36</v>
      </c>
      <c r="C22" s="3" t="s">
        <v>4</v>
      </c>
      <c r="D22" s="3">
        <f>5.03</f>
        <v>5.03</v>
      </c>
      <c r="E22" s="8">
        <f>D22*F20*G20</f>
        <v>3695.5410000000002</v>
      </c>
    </row>
    <row r="23" spans="1:8" x14ac:dyDescent="0.25">
      <c r="A23" s="7" t="s">
        <v>44</v>
      </c>
      <c r="B23" s="9" t="s">
        <v>29</v>
      </c>
      <c r="C23" s="3" t="s">
        <v>4</v>
      </c>
      <c r="D23" s="3">
        <v>1.05</v>
      </c>
      <c r="E23" s="8">
        <f>D23*F20*3</f>
        <v>771.43500000000017</v>
      </c>
    </row>
    <row r="24" spans="1:8" ht="41.4" x14ac:dyDescent="0.25">
      <c r="A24" s="7" t="s">
        <v>53</v>
      </c>
      <c r="B24" s="20" t="s">
        <v>56</v>
      </c>
      <c r="C24" s="3" t="s">
        <v>4</v>
      </c>
      <c r="D24" s="3">
        <v>0</v>
      </c>
      <c r="E24" s="8">
        <f>75.76*3</f>
        <v>227.28000000000003</v>
      </c>
    </row>
    <row r="25" spans="1:8" s="23" customFormat="1" x14ac:dyDescent="0.25">
      <c r="A25" s="19" t="s">
        <v>33</v>
      </c>
      <c r="B25" s="20" t="s">
        <v>56</v>
      </c>
      <c r="C25" s="21" t="s">
        <v>34</v>
      </c>
      <c r="D25" s="21"/>
      <c r="E25" s="22">
        <v>115.5</v>
      </c>
    </row>
    <row r="26" spans="1:8" s="14" customFormat="1" x14ac:dyDescent="0.25">
      <c r="A26" s="10" t="s">
        <v>32</v>
      </c>
      <c r="B26" s="11"/>
      <c r="C26" s="12"/>
      <c r="D26" s="12"/>
      <c r="E26" s="13">
        <f>SUM(E22:E25)</f>
        <v>4809.7560000000003</v>
      </c>
    </row>
    <row r="28" spans="1:8" ht="31.5" customHeight="1" x14ac:dyDescent="0.25">
      <c r="A28" s="78" t="s">
        <v>57</v>
      </c>
      <c r="B28" s="78"/>
      <c r="C28" s="78"/>
      <c r="D28" s="78"/>
      <c r="E28" s="78"/>
    </row>
    <row r="29" spans="1:8" ht="27.75" customHeight="1" x14ac:dyDescent="0.25">
      <c r="A29" s="71" t="s">
        <v>21</v>
      </c>
      <c r="B29" s="71"/>
      <c r="C29" s="71"/>
      <c r="D29" s="71"/>
      <c r="E29" s="71"/>
    </row>
    <row r="30" spans="1:8" x14ac:dyDescent="0.25">
      <c r="A30" s="71" t="s">
        <v>20</v>
      </c>
      <c r="B30" s="71"/>
      <c r="C30" s="71"/>
      <c r="D30" s="71"/>
      <c r="E30" s="71"/>
      <c r="F30" s="14"/>
      <c r="G30" s="14"/>
      <c r="H30" s="15"/>
    </row>
    <row r="31" spans="1:8" ht="28.5" customHeight="1" x14ac:dyDescent="0.25">
      <c r="A31" s="71" t="s">
        <v>35</v>
      </c>
      <c r="B31" s="71"/>
      <c r="C31" s="71"/>
      <c r="D31" s="71"/>
      <c r="E31" s="71"/>
    </row>
    <row r="32" spans="1:8" x14ac:dyDescent="0.25">
      <c r="A32" s="71" t="s">
        <v>18</v>
      </c>
      <c r="B32" s="71"/>
      <c r="C32" s="71"/>
      <c r="D32" s="71"/>
      <c r="E32" s="71"/>
    </row>
    <row r="33" spans="1:5" x14ac:dyDescent="0.25">
      <c r="A33" s="34"/>
      <c r="B33" s="34"/>
      <c r="C33" s="34"/>
      <c r="D33" s="34"/>
      <c r="E33" s="34"/>
    </row>
    <row r="34" spans="1:5" x14ac:dyDescent="0.25">
      <c r="A34" s="34"/>
      <c r="B34" s="34"/>
      <c r="C34" s="34"/>
      <c r="D34" s="34"/>
      <c r="E34" s="34"/>
    </row>
    <row r="35" spans="1:5" x14ac:dyDescent="0.25">
      <c r="A35" s="79" t="s">
        <v>5</v>
      </c>
      <c r="B35" s="79"/>
      <c r="C35" s="79"/>
      <c r="D35" s="79"/>
      <c r="E35" s="79"/>
    </row>
    <row r="36" spans="1:5" x14ac:dyDescent="0.25">
      <c r="A36" s="71" t="s">
        <v>18</v>
      </c>
      <c r="B36" s="71"/>
      <c r="C36" s="71"/>
      <c r="D36" s="71"/>
      <c r="E36" s="71"/>
    </row>
    <row r="37" spans="1:5" x14ac:dyDescent="0.25">
      <c r="A37" s="80" t="s">
        <v>30</v>
      </c>
      <c r="B37" s="80"/>
      <c r="C37" s="80"/>
      <c r="D37" s="80"/>
      <c r="E37" s="5"/>
    </row>
    <row r="38" spans="1:5" x14ac:dyDescent="0.25">
      <c r="B38" s="77" t="s">
        <v>19</v>
      </c>
      <c r="C38" s="77"/>
      <c r="D38" s="77"/>
      <c r="E38" s="6" t="s">
        <v>6</v>
      </c>
    </row>
    <row r="39" spans="1:5" x14ac:dyDescent="0.25">
      <c r="A39" s="36"/>
      <c r="B39" s="36"/>
      <c r="C39" s="36"/>
      <c r="D39" s="36"/>
      <c r="E39" s="36"/>
    </row>
    <row r="40" spans="1:5" x14ac:dyDescent="0.25">
      <c r="A40" s="81" t="s">
        <v>31</v>
      </c>
      <c r="B40" s="81"/>
      <c r="C40" s="81"/>
      <c r="D40" s="81"/>
      <c r="E40" s="5"/>
    </row>
    <row r="41" spans="1:5" x14ac:dyDescent="0.25">
      <c r="B41" s="77" t="s">
        <v>19</v>
      </c>
      <c r="C41" s="77"/>
      <c r="D41" s="77"/>
      <c r="E41" s="6" t="s">
        <v>6</v>
      </c>
    </row>
    <row r="43" spans="1:5" x14ac:dyDescent="0.25">
      <c r="A43" s="2" t="s">
        <v>40</v>
      </c>
    </row>
    <row r="44" spans="1:5" x14ac:dyDescent="0.25">
      <c r="A44" s="14" t="s">
        <v>37</v>
      </c>
    </row>
    <row r="45" spans="1:5" x14ac:dyDescent="0.25">
      <c r="A45" s="2" t="s">
        <v>43</v>
      </c>
      <c r="B45" s="18">
        <f>'1кв'!B50</f>
        <v>7145.8339999999998</v>
      </c>
    </row>
    <row r="46" spans="1:5" x14ac:dyDescent="0.25">
      <c r="A46" s="24" t="s">
        <v>45</v>
      </c>
      <c r="B46" s="16"/>
    </row>
    <row r="47" spans="1:5" x14ac:dyDescent="0.25">
      <c r="A47" s="2" t="s">
        <v>38</v>
      </c>
      <c r="B47" s="16">
        <v>4286.8</v>
      </c>
    </row>
    <row r="48" spans="1:5" ht="27.6" x14ac:dyDescent="0.25">
      <c r="A48" s="35" t="s">
        <v>39</v>
      </c>
      <c r="B48" s="16">
        <f>E26</f>
        <v>4809.7560000000003</v>
      </c>
    </row>
    <row r="49" spans="1:2" x14ac:dyDescent="0.25">
      <c r="A49" s="17" t="s">
        <v>41</v>
      </c>
      <c r="B49" s="15">
        <f>B45+B47-B48</f>
        <v>6622.8779999999997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1:D41"/>
    <mergeCell ref="A20:E20"/>
    <mergeCell ref="A28:E28"/>
    <mergeCell ref="A29:E29"/>
    <mergeCell ref="A30:E30"/>
    <mergeCell ref="A31:E31"/>
    <mergeCell ref="A32:E32"/>
    <mergeCell ref="A35:E35"/>
    <mergeCell ref="A36:E36"/>
    <mergeCell ref="A37:D37"/>
    <mergeCell ref="B38:D38"/>
    <mergeCell ref="A40:D4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view="pageBreakPreview" topLeftCell="A20" zoomScaleNormal="100" zoomScaleSheetLayoutView="100" workbookViewId="0">
      <selection activeCell="D47" sqref="D47"/>
    </sheetView>
  </sheetViews>
  <sheetFormatPr defaultColWidth="9.109375" defaultRowHeight="13.8" x14ac:dyDescent="0.25"/>
  <cols>
    <col min="1" max="1" width="33.4414062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7" width="9.109375" style="2"/>
    <col min="8" max="8" width="12.109375" style="2" bestFit="1" customWidth="1"/>
    <col min="9" max="16384" width="9.109375" style="2"/>
  </cols>
  <sheetData>
    <row r="1" spans="1:5" ht="15.6" x14ac:dyDescent="0.25">
      <c r="A1" s="66" t="s">
        <v>11</v>
      </c>
      <c r="B1" s="66"/>
      <c r="C1" s="66"/>
      <c r="D1" s="66"/>
      <c r="E1" s="66"/>
    </row>
    <row r="2" spans="1:5" ht="33.75" customHeight="1" x14ac:dyDescent="0.3">
      <c r="A2" s="67" t="s">
        <v>12</v>
      </c>
      <c r="B2" s="68"/>
      <c r="C2" s="68"/>
      <c r="D2" s="68"/>
      <c r="E2" s="68"/>
    </row>
    <row r="3" spans="1:5" ht="15.6" x14ac:dyDescent="0.3">
      <c r="A3" s="67" t="s">
        <v>58</v>
      </c>
      <c r="B3" s="67"/>
      <c r="C3" s="67"/>
      <c r="D3" s="67"/>
      <c r="E3" s="67"/>
    </row>
    <row r="4" spans="1:5" s="1" customFormat="1" ht="15.6" customHeight="1" x14ac:dyDescent="0.3">
      <c r="A4" s="27" t="s">
        <v>13</v>
      </c>
      <c r="B4" s="26"/>
      <c r="C4" s="26"/>
      <c r="D4" s="70" t="s">
        <v>59</v>
      </c>
      <c r="E4" s="70"/>
    </row>
    <row r="5" spans="1:5" x14ac:dyDescent="0.25">
      <c r="A5" s="41"/>
      <c r="B5" s="4"/>
      <c r="C5" s="4"/>
      <c r="D5" s="4"/>
      <c r="E5" s="4"/>
    </row>
    <row r="6" spans="1:5" x14ac:dyDescent="0.25">
      <c r="A6" s="71" t="s">
        <v>0</v>
      </c>
      <c r="B6" s="71"/>
      <c r="C6" s="71"/>
      <c r="D6" s="71"/>
      <c r="E6" s="71"/>
    </row>
    <row r="7" spans="1:5" x14ac:dyDescent="0.25">
      <c r="A7" s="65" t="s">
        <v>24</v>
      </c>
      <c r="B7" s="65"/>
      <c r="C7" s="65"/>
      <c r="D7" s="65"/>
      <c r="E7" s="65"/>
    </row>
    <row r="8" spans="1:5" x14ac:dyDescent="0.25">
      <c r="A8" s="73" t="s">
        <v>1</v>
      </c>
      <c r="B8" s="73"/>
      <c r="C8" s="73"/>
      <c r="D8" s="73"/>
      <c r="E8" s="73"/>
    </row>
    <row r="9" spans="1:5" x14ac:dyDescent="0.25">
      <c r="A9" s="71" t="s">
        <v>25</v>
      </c>
      <c r="B9" s="71"/>
      <c r="C9" s="71"/>
      <c r="D9" s="71"/>
      <c r="E9" s="71"/>
    </row>
    <row r="10" spans="1:5" ht="24.75" customHeight="1" x14ac:dyDescent="0.25">
      <c r="A10" s="74" t="s">
        <v>14</v>
      </c>
      <c r="B10" s="75"/>
      <c r="C10" s="75"/>
      <c r="D10" s="75"/>
      <c r="E10" s="75"/>
    </row>
    <row r="11" spans="1:5" ht="30" customHeight="1" x14ac:dyDescent="0.25">
      <c r="A11" s="71" t="s">
        <v>26</v>
      </c>
      <c r="B11" s="71"/>
      <c r="C11" s="71"/>
      <c r="D11" s="71"/>
      <c r="E11" s="71"/>
    </row>
    <row r="12" spans="1:5" x14ac:dyDescent="0.25">
      <c r="A12" s="73" t="s">
        <v>15</v>
      </c>
      <c r="B12" s="76"/>
      <c r="C12" s="76"/>
      <c r="D12" s="76"/>
      <c r="E12" s="76"/>
    </row>
    <row r="13" spans="1:5" x14ac:dyDescent="0.25">
      <c r="A13" s="71" t="s">
        <v>23</v>
      </c>
      <c r="B13" s="71"/>
      <c r="C13" s="71"/>
      <c r="D13" s="71"/>
      <c r="E13" s="71"/>
    </row>
    <row r="14" spans="1:5" x14ac:dyDescent="0.25">
      <c r="A14" s="73" t="s">
        <v>2</v>
      </c>
      <c r="B14" s="76"/>
      <c r="C14" s="76"/>
      <c r="D14" s="76"/>
      <c r="E14" s="76"/>
    </row>
    <row r="15" spans="1:5" x14ac:dyDescent="0.25">
      <c r="A15" s="71" t="s">
        <v>22</v>
      </c>
      <c r="B15" s="71"/>
      <c r="C15" s="71"/>
      <c r="D15" s="71"/>
      <c r="E15" s="71"/>
    </row>
    <row r="16" spans="1:5" x14ac:dyDescent="0.25">
      <c r="A16" s="73" t="s">
        <v>16</v>
      </c>
      <c r="B16" s="76"/>
      <c r="C16" s="76"/>
      <c r="D16" s="76"/>
      <c r="E16" s="76"/>
    </row>
    <row r="17" spans="1:8" ht="32.25" customHeight="1" x14ac:dyDescent="0.25">
      <c r="A17" s="71" t="s">
        <v>17</v>
      </c>
      <c r="B17" s="71"/>
      <c r="C17" s="71"/>
      <c r="D17" s="71"/>
      <c r="E17" s="71"/>
    </row>
    <row r="18" spans="1:8" ht="54" customHeight="1" x14ac:dyDescent="0.25">
      <c r="A18" s="71" t="s">
        <v>27</v>
      </c>
      <c r="B18" s="71"/>
      <c r="C18" s="71"/>
      <c r="D18" s="71"/>
      <c r="E18" s="71"/>
    </row>
    <row r="19" spans="1:8" ht="27.75" customHeight="1" x14ac:dyDescent="0.25">
      <c r="A19" s="72" t="s">
        <v>28</v>
      </c>
      <c r="B19" s="72"/>
      <c r="C19" s="72"/>
      <c r="D19" s="72"/>
      <c r="E19" s="72"/>
    </row>
    <row r="20" spans="1:8" x14ac:dyDescent="0.25">
      <c r="A20" s="72"/>
      <c r="B20" s="72"/>
      <c r="C20" s="72"/>
      <c r="D20" s="72"/>
      <c r="E20" s="72"/>
      <c r="F20" s="2">
        <v>244.9</v>
      </c>
      <c r="G20" s="2">
        <v>3</v>
      </c>
    </row>
    <row r="21" spans="1:8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9.6" x14ac:dyDescent="0.3">
      <c r="A22" s="25" t="s">
        <v>46</v>
      </c>
      <c r="B22" s="9" t="s">
        <v>36</v>
      </c>
      <c r="C22" s="3" t="s">
        <v>4</v>
      </c>
      <c r="D22" s="3">
        <v>5.31</v>
      </c>
      <c r="E22" s="8">
        <f>D22*F20*G20</f>
        <v>3901.2569999999996</v>
      </c>
    </row>
    <row r="23" spans="1:8" x14ac:dyDescent="0.25">
      <c r="A23" s="7" t="s">
        <v>44</v>
      </c>
      <c r="B23" s="9" t="s">
        <v>29</v>
      </c>
      <c r="C23" s="3" t="s">
        <v>4</v>
      </c>
      <c r="D23" s="3">
        <v>1.1000000000000001</v>
      </c>
      <c r="E23" s="8">
        <f>D23*F20*3</f>
        <v>808.17000000000007</v>
      </c>
    </row>
    <row r="24" spans="1:8" ht="41.4" x14ac:dyDescent="0.25">
      <c r="A24" s="7" t="s">
        <v>53</v>
      </c>
      <c r="B24" s="20" t="s">
        <v>60</v>
      </c>
      <c r="C24" s="3" t="s">
        <v>4</v>
      </c>
      <c r="D24" s="3"/>
      <c r="E24" s="8">
        <f>75.76*3</f>
        <v>227.28000000000003</v>
      </c>
    </row>
    <row r="25" spans="1:8" s="23" customFormat="1" x14ac:dyDescent="0.25">
      <c r="A25" s="19" t="s">
        <v>33</v>
      </c>
      <c r="B25" s="20" t="s">
        <v>60</v>
      </c>
      <c r="C25" s="21" t="s">
        <v>34</v>
      </c>
      <c r="D25" s="21"/>
      <c r="E25" s="22">
        <v>115.5</v>
      </c>
    </row>
    <row r="26" spans="1:8" s="14" customFormat="1" x14ac:dyDescent="0.25">
      <c r="A26" s="10" t="s">
        <v>32</v>
      </c>
      <c r="B26" s="11"/>
      <c r="C26" s="12"/>
      <c r="D26" s="12"/>
      <c r="E26" s="13">
        <f>SUM(E22:E25)</f>
        <v>5052.2069999999994</v>
      </c>
    </row>
    <row r="28" spans="1:8" ht="31.5" customHeight="1" x14ac:dyDescent="0.25">
      <c r="A28" s="78" t="s">
        <v>61</v>
      </c>
      <c r="B28" s="78"/>
      <c r="C28" s="78"/>
      <c r="D28" s="78"/>
      <c r="E28" s="78"/>
    </row>
    <row r="29" spans="1:8" ht="27.75" customHeight="1" x14ac:dyDescent="0.25">
      <c r="A29" s="71" t="s">
        <v>21</v>
      </c>
      <c r="B29" s="71"/>
      <c r="C29" s="71"/>
      <c r="D29" s="71"/>
      <c r="E29" s="71"/>
    </row>
    <row r="30" spans="1:8" x14ac:dyDescent="0.25">
      <c r="A30" s="71" t="s">
        <v>20</v>
      </c>
      <c r="B30" s="71"/>
      <c r="C30" s="71"/>
      <c r="D30" s="71"/>
      <c r="E30" s="71"/>
      <c r="F30" s="14"/>
      <c r="G30" s="14"/>
      <c r="H30" s="15"/>
    </row>
    <row r="31" spans="1:8" ht="28.5" customHeight="1" x14ac:dyDescent="0.25">
      <c r="A31" s="71" t="s">
        <v>35</v>
      </c>
      <c r="B31" s="71"/>
      <c r="C31" s="71"/>
      <c r="D31" s="71"/>
      <c r="E31" s="71"/>
    </row>
    <row r="32" spans="1:8" x14ac:dyDescent="0.25">
      <c r="A32" s="71" t="s">
        <v>18</v>
      </c>
      <c r="B32" s="71"/>
      <c r="C32" s="71"/>
      <c r="D32" s="71"/>
      <c r="E32" s="71"/>
    </row>
    <row r="33" spans="1:5" x14ac:dyDescent="0.25">
      <c r="A33" s="39"/>
      <c r="B33" s="39"/>
      <c r="C33" s="39"/>
      <c r="D33" s="39"/>
      <c r="E33" s="39"/>
    </row>
    <row r="34" spans="1:5" x14ac:dyDescent="0.25">
      <c r="A34" s="39"/>
      <c r="B34" s="39"/>
      <c r="C34" s="39"/>
      <c r="D34" s="39"/>
      <c r="E34" s="39"/>
    </row>
    <row r="35" spans="1:5" x14ac:dyDescent="0.25">
      <c r="A35" s="79" t="s">
        <v>5</v>
      </c>
      <c r="B35" s="79"/>
      <c r="C35" s="79"/>
      <c r="D35" s="79"/>
      <c r="E35" s="79"/>
    </row>
    <row r="36" spans="1:5" x14ac:dyDescent="0.25">
      <c r="A36" s="71" t="s">
        <v>18</v>
      </c>
      <c r="B36" s="71"/>
      <c r="C36" s="71"/>
      <c r="D36" s="71"/>
      <c r="E36" s="71"/>
    </row>
    <row r="37" spans="1:5" x14ac:dyDescent="0.25">
      <c r="A37" s="80" t="s">
        <v>30</v>
      </c>
      <c r="B37" s="80"/>
      <c r="C37" s="80"/>
      <c r="D37" s="80"/>
      <c r="E37" s="5"/>
    </row>
    <row r="38" spans="1:5" x14ac:dyDescent="0.25">
      <c r="B38" s="77" t="s">
        <v>19</v>
      </c>
      <c r="C38" s="77"/>
      <c r="D38" s="77"/>
      <c r="E38" s="6" t="s">
        <v>6</v>
      </c>
    </row>
    <row r="39" spans="1:5" x14ac:dyDescent="0.25">
      <c r="A39" s="40"/>
      <c r="B39" s="40"/>
      <c r="C39" s="40"/>
      <c r="D39" s="40"/>
      <c r="E39" s="40"/>
    </row>
    <row r="40" spans="1:5" x14ac:dyDescent="0.25">
      <c r="A40" s="81" t="s">
        <v>31</v>
      </c>
      <c r="B40" s="81"/>
      <c r="C40" s="81"/>
      <c r="D40" s="81"/>
      <c r="E40" s="5"/>
    </row>
    <row r="41" spans="1:5" x14ac:dyDescent="0.25">
      <c r="B41" s="77" t="s">
        <v>19</v>
      </c>
      <c r="C41" s="77"/>
      <c r="D41" s="77"/>
      <c r="E41" s="6" t="s">
        <v>6</v>
      </c>
    </row>
    <row r="43" spans="1:5" x14ac:dyDescent="0.25">
      <c r="A43" s="2" t="s">
        <v>40</v>
      </c>
    </row>
    <row r="44" spans="1:5" x14ac:dyDescent="0.25">
      <c r="A44" s="14" t="s">
        <v>37</v>
      </c>
    </row>
    <row r="45" spans="1:5" x14ac:dyDescent="0.25">
      <c r="A45" s="2" t="s">
        <v>43</v>
      </c>
      <c r="B45" s="18">
        <f>'2кв'!B49</f>
        <v>6622.8779999999997</v>
      </c>
    </row>
    <row r="46" spans="1:5" x14ac:dyDescent="0.25">
      <c r="A46" s="24" t="s">
        <v>62</v>
      </c>
      <c r="B46" s="16"/>
    </row>
    <row r="47" spans="1:5" x14ac:dyDescent="0.25">
      <c r="A47" s="2" t="s">
        <v>38</v>
      </c>
      <c r="B47" s="16">
        <v>5712.78</v>
      </c>
    </row>
    <row r="48" spans="1:5" ht="27.6" x14ac:dyDescent="0.25">
      <c r="A48" s="38" t="s">
        <v>39</v>
      </c>
      <c r="B48" s="16">
        <f>E26</f>
        <v>5052.2069999999994</v>
      </c>
    </row>
    <row r="49" spans="1:2" x14ac:dyDescent="0.25">
      <c r="A49" s="17" t="s">
        <v>41</v>
      </c>
      <c r="B49" s="15">
        <f>B45+B47-B48</f>
        <v>7283.451</v>
      </c>
    </row>
  </sheetData>
  <mergeCells count="30">
    <mergeCell ref="B41:D41"/>
    <mergeCell ref="A20:E20"/>
    <mergeCell ref="A28:E28"/>
    <mergeCell ref="A29:E29"/>
    <mergeCell ref="A30:E30"/>
    <mergeCell ref="A31:E31"/>
    <mergeCell ref="A32:E32"/>
    <mergeCell ref="A35:E35"/>
    <mergeCell ref="A36:E36"/>
    <mergeCell ref="A37:D37"/>
    <mergeCell ref="B38:D38"/>
    <mergeCell ref="A40:D40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view="pageBreakPreview" topLeftCell="A31" zoomScaleNormal="100" zoomScaleSheetLayoutView="100" workbookViewId="0">
      <selection activeCell="D48" sqref="D48"/>
    </sheetView>
  </sheetViews>
  <sheetFormatPr defaultColWidth="9.109375" defaultRowHeight="13.8" x14ac:dyDescent="0.25"/>
  <cols>
    <col min="1" max="1" width="33.4414062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7" width="9.109375" style="2"/>
    <col min="8" max="8" width="12.109375" style="2" bestFit="1" customWidth="1"/>
    <col min="9" max="16384" width="9.109375" style="2"/>
  </cols>
  <sheetData>
    <row r="1" spans="1:5" ht="15.6" x14ac:dyDescent="0.25">
      <c r="A1" s="66" t="s">
        <v>11</v>
      </c>
      <c r="B1" s="66"/>
      <c r="C1" s="66"/>
      <c r="D1" s="66"/>
      <c r="E1" s="66"/>
    </row>
    <row r="2" spans="1:5" ht="33.75" customHeight="1" x14ac:dyDescent="0.3">
      <c r="A2" s="67" t="s">
        <v>12</v>
      </c>
      <c r="B2" s="68"/>
      <c r="C2" s="68"/>
      <c r="D2" s="68"/>
      <c r="E2" s="68"/>
    </row>
    <row r="3" spans="1:5" ht="15.6" x14ac:dyDescent="0.3">
      <c r="A3" s="67" t="s">
        <v>63</v>
      </c>
      <c r="B3" s="67"/>
      <c r="C3" s="67"/>
      <c r="D3" s="67"/>
      <c r="E3" s="67"/>
    </row>
    <row r="4" spans="1:5" s="1" customFormat="1" ht="15.6" customHeight="1" x14ac:dyDescent="0.3">
      <c r="A4" s="27" t="s">
        <v>13</v>
      </c>
      <c r="B4" s="26"/>
      <c r="C4" s="26"/>
      <c r="D4" s="70" t="s">
        <v>64</v>
      </c>
      <c r="E4" s="70"/>
    </row>
    <row r="5" spans="1:5" x14ac:dyDescent="0.25">
      <c r="A5" s="45"/>
      <c r="B5" s="4"/>
      <c r="C5" s="4"/>
      <c r="D5" s="4"/>
      <c r="E5" s="4"/>
    </row>
    <row r="6" spans="1:5" x14ac:dyDescent="0.25">
      <c r="A6" s="71" t="s">
        <v>0</v>
      </c>
      <c r="B6" s="71"/>
      <c r="C6" s="71"/>
      <c r="D6" s="71"/>
      <c r="E6" s="71"/>
    </row>
    <row r="7" spans="1:5" x14ac:dyDescent="0.25">
      <c r="A7" s="65" t="s">
        <v>24</v>
      </c>
      <c r="B7" s="65"/>
      <c r="C7" s="65"/>
      <c r="D7" s="65"/>
      <c r="E7" s="65"/>
    </row>
    <row r="8" spans="1:5" x14ac:dyDescent="0.25">
      <c r="A8" s="73" t="s">
        <v>1</v>
      </c>
      <c r="B8" s="73"/>
      <c r="C8" s="73"/>
      <c r="D8" s="73"/>
      <c r="E8" s="73"/>
    </row>
    <row r="9" spans="1:5" x14ac:dyDescent="0.25">
      <c r="A9" s="71" t="s">
        <v>25</v>
      </c>
      <c r="B9" s="71"/>
      <c r="C9" s="71"/>
      <c r="D9" s="71"/>
      <c r="E9" s="71"/>
    </row>
    <row r="10" spans="1:5" ht="24.75" customHeight="1" x14ac:dyDescent="0.25">
      <c r="A10" s="74" t="s">
        <v>14</v>
      </c>
      <c r="B10" s="75"/>
      <c r="C10" s="75"/>
      <c r="D10" s="75"/>
      <c r="E10" s="75"/>
    </row>
    <row r="11" spans="1:5" ht="30" customHeight="1" x14ac:dyDescent="0.25">
      <c r="A11" s="71" t="s">
        <v>26</v>
      </c>
      <c r="B11" s="71"/>
      <c r="C11" s="71"/>
      <c r="D11" s="71"/>
      <c r="E11" s="71"/>
    </row>
    <row r="12" spans="1:5" x14ac:dyDescent="0.25">
      <c r="A12" s="73" t="s">
        <v>15</v>
      </c>
      <c r="B12" s="76"/>
      <c r="C12" s="76"/>
      <c r="D12" s="76"/>
      <c r="E12" s="76"/>
    </row>
    <row r="13" spans="1:5" x14ac:dyDescent="0.25">
      <c r="A13" s="71" t="s">
        <v>23</v>
      </c>
      <c r="B13" s="71"/>
      <c r="C13" s="71"/>
      <c r="D13" s="71"/>
      <c r="E13" s="71"/>
    </row>
    <row r="14" spans="1:5" x14ac:dyDescent="0.25">
      <c r="A14" s="73" t="s">
        <v>2</v>
      </c>
      <c r="B14" s="76"/>
      <c r="C14" s="76"/>
      <c r="D14" s="76"/>
      <c r="E14" s="76"/>
    </row>
    <row r="15" spans="1:5" x14ac:dyDescent="0.25">
      <c r="A15" s="71" t="s">
        <v>22</v>
      </c>
      <c r="B15" s="71"/>
      <c r="C15" s="71"/>
      <c r="D15" s="71"/>
      <c r="E15" s="71"/>
    </row>
    <row r="16" spans="1:5" x14ac:dyDescent="0.25">
      <c r="A16" s="73" t="s">
        <v>16</v>
      </c>
      <c r="B16" s="76"/>
      <c r="C16" s="76"/>
      <c r="D16" s="76"/>
      <c r="E16" s="76"/>
    </row>
    <row r="17" spans="1:8" ht="32.25" customHeight="1" x14ac:dyDescent="0.25">
      <c r="A17" s="71" t="s">
        <v>17</v>
      </c>
      <c r="B17" s="71"/>
      <c r="C17" s="71"/>
      <c r="D17" s="71"/>
      <c r="E17" s="71"/>
    </row>
    <row r="18" spans="1:8" ht="54" customHeight="1" x14ac:dyDescent="0.25">
      <c r="A18" s="71" t="s">
        <v>27</v>
      </c>
      <c r="B18" s="71"/>
      <c r="C18" s="71"/>
      <c r="D18" s="71"/>
      <c r="E18" s="71"/>
    </row>
    <row r="19" spans="1:8" ht="27.75" customHeight="1" x14ac:dyDescent="0.25">
      <c r="A19" s="72" t="s">
        <v>28</v>
      </c>
      <c r="B19" s="72"/>
      <c r="C19" s="72"/>
      <c r="D19" s="72"/>
      <c r="E19" s="72"/>
    </row>
    <row r="20" spans="1:8" x14ac:dyDescent="0.25">
      <c r="A20" s="72"/>
      <c r="B20" s="72"/>
      <c r="C20" s="72"/>
      <c r="D20" s="72"/>
      <c r="E20" s="72"/>
      <c r="F20" s="2">
        <v>244.9</v>
      </c>
      <c r="G20" s="2">
        <v>3</v>
      </c>
    </row>
    <row r="21" spans="1:8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9.6" x14ac:dyDescent="0.3">
      <c r="A22" s="25" t="s">
        <v>46</v>
      </c>
      <c r="B22" s="9" t="s">
        <v>36</v>
      </c>
      <c r="C22" s="3" t="s">
        <v>4</v>
      </c>
      <c r="D22" s="3">
        <v>5.31</v>
      </c>
      <c r="E22" s="8">
        <f>D22*F20*G20</f>
        <v>3901.2569999999996</v>
      </c>
    </row>
    <row r="23" spans="1:8" x14ac:dyDescent="0.25">
      <c r="A23" s="7" t="s">
        <v>44</v>
      </c>
      <c r="B23" s="9" t="s">
        <v>29</v>
      </c>
      <c r="C23" s="3" t="s">
        <v>4</v>
      </c>
      <c r="D23" s="3">
        <v>1.1000000000000001</v>
      </c>
      <c r="E23" s="8">
        <f>D23*F20*3</f>
        <v>808.17000000000007</v>
      </c>
    </row>
    <row r="24" spans="1:8" ht="41.4" x14ac:dyDescent="0.25">
      <c r="A24" s="7" t="s">
        <v>53</v>
      </c>
      <c r="B24" s="20" t="s">
        <v>65</v>
      </c>
      <c r="C24" s="3" t="s">
        <v>4</v>
      </c>
      <c r="D24" s="3"/>
      <c r="E24" s="8">
        <f>75.76*3</f>
        <v>227.28000000000003</v>
      </c>
    </row>
    <row r="25" spans="1:8" s="23" customFormat="1" x14ac:dyDescent="0.25">
      <c r="A25" s="19" t="s">
        <v>33</v>
      </c>
      <c r="B25" s="20" t="s">
        <v>65</v>
      </c>
      <c r="C25" s="21" t="s">
        <v>34</v>
      </c>
      <c r="D25" s="21"/>
      <c r="E25" s="22">
        <v>0</v>
      </c>
    </row>
    <row r="26" spans="1:8" s="14" customFormat="1" x14ac:dyDescent="0.25">
      <c r="A26" s="10" t="s">
        <v>32</v>
      </c>
      <c r="B26" s="11"/>
      <c r="C26" s="12"/>
      <c r="D26" s="12"/>
      <c r="E26" s="13">
        <f>SUM(E22:E25)</f>
        <v>4936.7069999999994</v>
      </c>
    </row>
    <row r="28" spans="1:8" ht="31.5" customHeight="1" x14ac:dyDescent="0.25">
      <c r="A28" s="78" t="s">
        <v>66</v>
      </c>
      <c r="B28" s="78"/>
      <c r="C28" s="78"/>
      <c r="D28" s="78"/>
      <c r="E28" s="78"/>
    </row>
    <row r="29" spans="1:8" ht="27.75" customHeight="1" x14ac:dyDescent="0.25">
      <c r="A29" s="71" t="s">
        <v>21</v>
      </c>
      <c r="B29" s="71"/>
      <c r="C29" s="71"/>
      <c r="D29" s="71"/>
      <c r="E29" s="71"/>
    </row>
    <row r="30" spans="1:8" x14ac:dyDescent="0.25">
      <c r="A30" s="71" t="s">
        <v>20</v>
      </c>
      <c r="B30" s="71"/>
      <c r="C30" s="71"/>
      <c r="D30" s="71"/>
      <c r="E30" s="71"/>
      <c r="F30" s="14"/>
      <c r="G30" s="14"/>
      <c r="H30" s="15"/>
    </row>
    <row r="31" spans="1:8" ht="28.5" customHeight="1" x14ac:dyDescent="0.25">
      <c r="A31" s="71" t="s">
        <v>35</v>
      </c>
      <c r="B31" s="71"/>
      <c r="C31" s="71"/>
      <c r="D31" s="71"/>
      <c r="E31" s="71"/>
    </row>
    <row r="32" spans="1:8" x14ac:dyDescent="0.25">
      <c r="A32" s="71" t="s">
        <v>18</v>
      </c>
      <c r="B32" s="71"/>
      <c r="C32" s="71"/>
      <c r="D32" s="71"/>
      <c r="E32" s="71"/>
    </row>
    <row r="33" spans="1:5" x14ac:dyDescent="0.25">
      <c r="A33" s="42"/>
      <c r="B33" s="42"/>
      <c r="C33" s="42"/>
      <c r="D33" s="42"/>
      <c r="E33" s="42"/>
    </row>
    <row r="34" spans="1:5" x14ac:dyDescent="0.25">
      <c r="A34" s="42"/>
      <c r="B34" s="42"/>
      <c r="C34" s="42"/>
      <c r="D34" s="42"/>
      <c r="E34" s="42"/>
    </row>
    <row r="35" spans="1:5" x14ac:dyDescent="0.25">
      <c r="A35" s="79" t="s">
        <v>5</v>
      </c>
      <c r="B35" s="79"/>
      <c r="C35" s="79"/>
      <c r="D35" s="79"/>
      <c r="E35" s="79"/>
    </row>
    <row r="36" spans="1:5" x14ac:dyDescent="0.25">
      <c r="A36" s="71" t="s">
        <v>18</v>
      </c>
      <c r="B36" s="71"/>
      <c r="C36" s="71"/>
      <c r="D36" s="71"/>
      <c r="E36" s="71"/>
    </row>
    <row r="37" spans="1:5" x14ac:dyDescent="0.25">
      <c r="A37" s="80" t="s">
        <v>30</v>
      </c>
      <c r="B37" s="80"/>
      <c r="C37" s="80"/>
      <c r="D37" s="80"/>
      <c r="E37" s="5"/>
    </row>
    <row r="38" spans="1:5" x14ac:dyDescent="0.25">
      <c r="B38" s="77" t="s">
        <v>19</v>
      </c>
      <c r="C38" s="77"/>
      <c r="D38" s="77"/>
      <c r="E38" s="6" t="s">
        <v>6</v>
      </c>
    </row>
    <row r="39" spans="1:5" x14ac:dyDescent="0.25">
      <c r="A39" s="44"/>
      <c r="B39" s="44"/>
      <c r="C39" s="44"/>
      <c r="D39" s="44"/>
      <c r="E39" s="44"/>
    </row>
    <row r="40" spans="1:5" x14ac:dyDescent="0.25">
      <c r="A40" s="81" t="s">
        <v>31</v>
      </c>
      <c r="B40" s="81"/>
      <c r="C40" s="81"/>
      <c r="D40" s="81"/>
      <c r="E40" s="5"/>
    </row>
    <row r="41" spans="1:5" x14ac:dyDescent="0.25">
      <c r="B41" s="77" t="s">
        <v>19</v>
      </c>
      <c r="C41" s="77"/>
      <c r="D41" s="77"/>
      <c r="E41" s="6" t="s">
        <v>6</v>
      </c>
    </row>
    <row r="43" spans="1:5" x14ac:dyDescent="0.25">
      <c r="A43" s="2" t="s">
        <v>40</v>
      </c>
    </row>
    <row r="44" spans="1:5" x14ac:dyDescent="0.25">
      <c r="A44" s="14" t="s">
        <v>37</v>
      </c>
    </row>
    <row r="45" spans="1:5" x14ac:dyDescent="0.25">
      <c r="A45" s="2" t="s">
        <v>43</v>
      </c>
      <c r="B45" s="18">
        <f>'3кв'!B49</f>
        <v>7283.451</v>
      </c>
    </row>
    <row r="46" spans="1:5" x14ac:dyDescent="0.25">
      <c r="A46" s="24" t="s">
        <v>62</v>
      </c>
      <c r="B46" s="16"/>
    </row>
    <row r="47" spans="1:5" x14ac:dyDescent="0.25">
      <c r="A47" s="2" t="s">
        <v>38</v>
      </c>
      <c r="B47" s="16">
        <v>5833.22</v>
      </c>
    </row>
    <row r="48" spans="1:5" ht="27.6" x14ac:dyDescent="0.25">
      <c r="A48" s="43" t="s">
        <v>39</v>
      </c>
      <c r="B48" s="16">
        <f>E26</f>
        <v>4936.7069999999994</v>
      </c>
    </row>
    <row r="49" spans="1:2" x14ac:dyDescent="0.25">
      <c r="A49" s="17" t="s">
        <v>41</v>
      </c>
      <c r="B49" s="15">
        <f>B45+B47-B48</f>
        <v>8179.9640000000009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1:D41"/>
    <mergeCell ref="A20:E20"/>
    <mergeCell ref="A28:E28"/>
    <mergeCell ref="A29:E29"/>
    <mergeCell ref="A30:E30"/>
    <mergeCell ref="A31:E31"/>
    <mergeCell ref="A32:E32"/>
    <mergeCell ref="A35:E35"/>
    <mergeCell ref="A36:E36"/>
    <mergeCell ref="A37:D37"/>
    <mergeCell ref="B38:D38"/>
    <mergeCell ref="A40:D4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view="pageBreakPreview" zoomScaleNormal="100" zoomScaleSheetLayoutView="100" workbookViewId="0">
      <selection activeCell="B39" sqref="B39"/>
    </sheetView>
  </sheetViews>
  <sheetFormatPr defaultRowHeight="14.4" x14ac:dyDescent="0.3"/>
  <cols>
    <col min="1" max="1" width="10.5546875" customWidth="1"/>
    <col min="2" max="2" width="54.33203125" customWidth="1"/>
    <col min="3" max="3" width="15.33203125" customWidth="1"/>
    <col min="4" max="4" width="11.88671875" customWidth="1"/>
    <col min="5" max="5" width="14.6640625" customWidth="1"/>
    <col min="6" max="6" width="12.44140625" customWidth="1"/>
    <col min="7" max="7" width="12" customWidth="1"/>
    <col min="8" max="8" width="13.5546875" customWidth="1"/>
  </cols>
  <sheetData>
    <row r="1" spans="1:5" ht="15.6" x14ac:dyDescent="0.3">
      <c r="A1" s="82" t="s">
        <v>67</v>
      </c>
      <c r="B1" s="82"/>
      <c r="C1" s="82"/>
      <c r="D1" s="46"/>
    </row>
    <row r="2" spans="1:5" ht="15.6" x14ac:dyDescent="0.3">
      <c r="A2" s="83" t="s">
        <v>68</v>
      </c>
      <c r="B2" s="83"/>
      <c r="C2" s="83"/>
      <c r="D2" s="1"/>
    </row>
    <row r="3" spans="1:5" ht="15.6" x14ac:dyDescent="0.3">
      <c r="A3" s="83" t="s">
        <v>69</v>
      </c>
      <c r="B3" s="83"/>
      <c r="C3" s="83"/>
      <c r="D3" s="1"/>
    </row>
    <row r="4" spans="1:5" ht="15.6" x14ac:dyDescent="0.3">
      <c r="A4" s="82" t="s">
        <v>83</v>
      </c>
      <c r="B4" s="82"/>
      <c r="C4" s="82"/>
      <c r="D4" s="46"/>
    </row>
    <row r="5" spans="1:5" ht="15.6" x14ac:dyDescent="0.3">
      <c r="A5" s="84"/>
      <c r="B5" s="84"/>
      <c r="C5" s="84"/>
      <c r="D5" s="1"/>
    </row>
    <row r="6" spans="1:5" ht="15.6" x14ac:dyDescent="0.3">
      <c r="A6" s="1"/>
      <c r="B6" s="47" t="s">
        <v>70</v>
      </c>
      <c r="C6" s="48">
        <f>'1кв'!B46</f>
        <v>7563.46</v>
      </c>
      <c r="D6" s="49"/>
    </row>
    <row r="7" spans="1:5" ht="15.6" x14ac:dyDescent="0.3">
      <c r="A7" s="1"/>
      <c r="B7" s="47" t="s">
        <v>84</v>
      </c>
      <c r="C7" s="48"/>
      <c r="D7" s="49"/>
    </row>
    <row r="8" spans="1:5" ht="15.6" x14ac:dyDescent="0.3">
      <c r="A8" s="50" t="s">
        <v>71</v>
      </c>
      <c r="B8" s="47" t="s">
        <v>72</v>
      </c>
      <c r="C8" s="51">
        <f>'1кв'!B48+'2кв'!B47+'3кв'!B47+'4кв'!B47</f>
        <v>20975.7</v>
      </c>
      <c r="D8" s="52"/>
    </row>
    <row r="9" spans="1:5" ht="15.6" x14ac:dyDescent="0.3">
      <c r="A9" s="26"/>
      <c r="B9" s="47" t="s">
        <v>73</v>
      </c>
      <c r="C9" s="53">
        <f>SUM(C8:C8)</f>
        <v>20975.7</v>
      </c>
      <c r="D9" s="49"/>
    </row>
    <row r="10" spans="1:5" ht="15.6" x14ac:dyDescent="0.3">
      <c r="A10" s="1"/>
      <c r="B10" s="85"/>
      <c r="C10" s="85"/>
      <c r="D10" s="54"/>
    </row>
    <row r="11" spans="1:5" ht="15.6" x14ac:dyDescent="0.3">
      <c r="A11" s="1" t="s">
        <v>74</v>
      </c>
      <c r="B11" s="25" t="s">
        <v>46</v>
      </c>
      <c r="C11" s="55">
        <f>'1кв'!E22+'2кв'!E22+'3кв'!E22+'4кв'!E22</f>
        <v>15193.596</v>
      </c>
      <c r="D11" s="54"/>
    </row>
    <row r="12" spans="1:5" ht="15.6" x14ac:dyDescent="0.3">
      <c r="A12" s="1"/>
      <c r="B12" s="7" t="s">
        <v>44</v>
      </c>
      <c r="C12" s="55">
        <f>'1кв'!E23+'2кв'!E23+'3кв'!E23+'4кв'!E23</f>
        <v>3159.2100000000005</v>
      </c>
      <c r="D12" s="54"/>
      <c r="E12" s="56"/>
    </row>
    <row r="13" spans="1:5" ht="27.6" x14ac:dyDescent="0.3">
      <c r="B13" s="7" t="s">
        <v>75</v>
      </c>
      <c r="C13" s="55">
        <f>'1кв'!E24+'2кв'!E24+'3кв'!E24+'4кв'!E24</f>
        <v>780.3900000000001</v>
      </c>
      <c r="D13" s="54"/>
    </row>
    <row r="14" spans="1:5" ht="15.6" x14ac:dyDescent="0.3">
      <c r="A14" s="1"/>
      <c r="B14" s="57" t="s">
        <v>33</v>
      </c>
      <c r="C14" s="55">
        <f>'1кв'!E25+'2кв'!E25+'3кв'!E25+'4кв'!E25</f>
        <v>231</v>
      </c>
      <c r="D14" s="54"/>
    </row>
    <row r="15" spans="1:5" ht="15.6" x14ac:dyDescent="0.3">
      <c r="A15" s="1"/>
      <c r="B15" s="58" t="s">
        <v>85</v>
      </c>
      <c r="C15" s="59">
        <v>0</v>
      </c>
      <c r="D15" s="54"/>
    </row>
    <row r="16" spans="1:5" ht="15.6" x14ac:dyDescent="0.3">
      <c r="A16" s="1"/>
      <c r="B16" s="60" t="s">
        <v>76</v>
      </c>
      <c r="C16" s="59">
        <f>SUM(C17:C18)</f>
        <v>995</v>
      </c>
      <c r="D16" s="54"/>
    </row>
    <row r="17" spans="1:5" ht="15.6" x14ac:dyDescent="0.3">
      <c r="A17" s="1"/>
      <c r="B17" s="7" t="s">
        <v>50</v>
      </c>
      <c r="C17" s="22">
        <v>995</v>
      </c>
      <c r="D17" s="54"/>
    </row>
    <row r="18" spans="1:5" ht="15.6" x14ac:dyDescent="0.3">
      <c r="A18" s="1"/>
      <c r="B18" s="61"/>
      <c r="C18" s="59"/>
      <c r="D18" s="54"/>
    </row>
    <row r="19" spans="1:5" ht="15.6" x14ac:dyDescent="0.3">
      <c r="A19" s="1"/>
      <c r="B19" s="62" t="s">
        <v>77</v>
      </c>
      <c r="C19" s="63">
        <f>SUM(C11:C16)</f>
        <v>20359.196</v>
      </c>
      <c r="D19" s="54"/>
      <c r="E19" s="56"/>
    </row>
    <row r="20" spans="1:5" ht="15.6" x14ac:dyDescent="0.3">
      <c r="A20" s="1"/>
      <c r="B20" s="64" t="s">
        <v>78</v>
      </c>
      <c r="C20" s="63">
        <f>C6+C9-C19</f>
        <v>8179.9639999999999</v>
      </c>
      <c r="D20" s="54"/>
    </row>
    <row r="21" spans="1:5" ht="15.6" x14ac:dyDescent="0.3">
      <c r="A21" s="1"/>
      <c r="B21" s="50"/>
      <c r="C21" s="50"/>
      <c r="D21" s="54"/>
    </row>
    <row r="22" spans="1:5" ht="15.6" x14ac:dyDescent="0.3">
      <c r="A22" s="1"/>
      <c r="B22" s="50"/>
      <c r="C22" s="50"/>
      <c r="D22" s="54"/>
    </row>
    <row r="23" spans="1:5" ht="15.6" x14ac:dyDescent="0.3">
      <c r="A23" s="1"/>
      <c r="B23" s="50"/>
      <c r="C23" s="50"/>
      <c r="D23" s="54"/>
    </row>
    <row r="24" spans="1:5" ht="15.6" x14ac:dyDescent="0.3">
      <c r="A24" s="50" t="s">
        <v>79</v>
      </c>
      <c r="C24" s="50"/>
      <c r="D24" s="54"/>
    </row>
    <row r="25" spans="1:5" ht="15.6" x14ac:dyDescent="0.3">
      <c r="A25" s="1"/>
      <c r="B25" s="50"/>
      <c r="C25" s="50"/>
      <c r="D25" s="54"/>
    </row>
    <row r="26" spans="1:5" ht="15.6" x14ac:dyDescent="0.3">
      <c r="A26" s="1"/>
      <c r="B26" s="50"/>
      <c r="C26" s="50"/>
      <c r="D26" s="54"/>
    </row>
    <row r="27" spans="1:5" ht="15.6" x14ac:dyDescent="0.3">
      <c r="A27" s="1" t="s">
        <v>80</v>
      </c>
      <c r="B27" s="50" t="s">
        <v>81</v>
      </c>
      <c r="C27" s="50"/>
      <c r="D27" s="54"/>
    </row>
    <row r="28" spans="1:5" ht="15.6" x14ac:dyDescent="0.3">
      <c r="A28" s="1"/>
      <c r="B28" s="50" t="s">
        <v>86</v>
      </c>
      <c r="C28" s="50"/>
      <c r="D28" s="54"/>
    </row>
    <row r="29" spans="1:5" ht="15.6" x14ac:dyDescent="0.3">
      <c r="A29" s="1"/>
      <c r="B29" s="50" t="s">
        <v>82</v>
      </c>
      <c r="C29" s="50"/>
      <c r="D29" s="54"/>
    </row>
    <row r="30" spans="1:5" ht="15.6" x14ac:dyDescent="0.3">
      <c r="A30" s="1"/>
      <c r="B30" s="50"/>
      <c r="C30" s="50"/>
      <c r="D30" s="54"/>
    </row>
    <row r="31" spans="1:5" ht="15.6" x14ac:dyDescent="0.3">
      <c r="A31" s="86" t="s">
        <v>87</v>
      </c>
      <c r="B31" s="86"/>
      <c r="C31" s="86"/>
      <c r="D31" s="54"/>
    </row>
    <row r="32" spans="1:5" ht="15.6" x14ac:dyDescent="0.3">
      <c r="A32" s="1"/>
      <c r="B32" s="50"/>
      <c r="C32" s="50"/>
      <c r="D32" s="54"/>
    </row>
    <row r="33" spans="1:4" ht="15.6" x14ac:dyDescent="0.3">
      <c r="A33" s="1"/>
      <c r="B33" s="50"/>
      <c r="C33" s="50"/>
      <c r="D33" s="54"/>
    </row>
    <row r="34" spans="1:4" ht="15.6" x14ac:dyDescent="0.3">
      <c r="A34" s="1"/>
      <c r="B34" s="50"/>
      <c r="C34" s="50"/>
      <c r="D34" s="54"/>
    </row>
    <row r="35" spans="1:4" ht="15.6" x14ac:dyDescent="0.3">
      <c r="A35" s="1"/>
      <c r="B35" s="50"/>
      <c r="C35" s="50"/>
      <c r="D35" s="54"/>
    </row>
  </sheetData>
  <mergeCells count="6">
    <mergeCell ref="B10:C10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2021-03-15T06:49:00Z</dcterms:modified>
</cp:coreProperties>
</file>